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35" windowWidth="24615" windowHeight="11730"/>
  </bookViews>
  <sheets>
    <sheet name="Foglio1" sheetId="1" r:id="rId1"/>
  </sheets>
  <definedNames>
    <definedName name="_xlnm.Print_Area" localSheetId="0">Foglio1!$A$1:$K$31</definedName>
  </definedNames>
  <calcPr calcId="124519"/>
</workbook>
</file>

<file path=xl/calcChain.xml><?xml version="1.0" encoding="utf-8"?>
<calcChain xmlns="http://schemas.openxmlformats.org/spreadsheetml/2006/main">
  <c r="K36" i="1"/>
  <c r="K35"/>
  <c r="I24"/>
  <c r="K24" s="1"/>
  <c r="I25"/>
  <c r="K25" s="1"/>
  <c r="I26"/>
  <c r="K26" s="1"/>
  <c r="I5"/>
  <c r="I6"/>
  <c r="I7"/>
  <c r="I27" l="1"/>
  <c r="K27" s="1"/>
  <c r="K5"/>
  <c r="K6"/>
  <c r="K7"/>
  <c r="I23"/>
  <c r="K23" s="1"/>
  <c r="I22"/>
  <c r="K22" s="1"/>
  <c r="I21"/>
  <c r="K21" s="1"/>
  <c r="I20"/>
  <c r="K20" s="1"/>
  <c r="I19"/>
  <c r="K19" s="1"/>
  <c r="I18"/>
  <c r="K18" s="1"/>
  <c r="I4"/>
  <c r="K4" s="1"/>
  <c r="I3"/>
  <c r="K3" s="1"/>
  <c r="I8"/>
  <c r="K8" s="1"/>
  <c r="I10"/>
  <c r="K10" s="1"/>
  <c r="I11"/>
  <c r="K11" s="1"/>
  <c r="I2"/>
  <c r="K2" s="1"/>
  <c r="K29" l="1"/>
  <c r="K12"/>
  <c r="K30" l="1"/>
  <c r="K31"/>
  <c r="K32" s="1"/>
  <c r="K13"/>
  <c r="K14"/>
  <c r="K15" l="1"/>
  <c r="K34" s="1"/>
</calcChain>
</file>

<file path=xl/sharedStrings.xml><?xml version="1.0" encoding="utf-8"?>
<sst xmlns="http://schemas.openxmlformats.org/spreadsheetml/2006/main" count="81" uniqueCount="69">
  <si>
    <t>Delimitazione di zone realizzata mediante picchetti metallici distanziati non oltre due metri e collegati con bande in plastica colorata. Fornitura, messa in opera e rimozione.</t>
  </si>
  <si>
    <t>A 4.01.5</t>
  </si>
  <si>
    <t>UM</t>
  </si>
  <si>
    <t>LU</t>
  </si>
  <si>
    <t>LA</t>
  </si>
  <si>
    <t>AL</t>
  </si>
  <si>
    <t>PARTi</t>
  </si>
  <si>
    <t>PESo</t>
  </si>
  <si>
    <t>Quantità</t>
  </si>
  <si>
    <t>Prezzo Un</t>
  </si>
  <si>
    <t>Prezzo</t>
  </si>
  <si>
    <t>NP1</t>
  </si>
  <si>
    <t>ml</t>
  </si>
  <si>
    <t>ml.</t>
  </si>
  <si>
    <t>S 1.01.1.5 a</t>
  </si>
  <si>
    <t>S 1.01.1.5 b</t>
  </si>
  <si>
    <t>Rete di plastica stampata. Fornitura e posa in opera di rete di plastica stampata da applicare a recinzione di cantiere, compreso il fissaggio della rete alla recinzione. Montaggio</t>
  </si>
  <si>
    <t>Nolo per 4 mesi</t>
  </si>
  <si>
    <t>Ore</t>
  </si>
  <si>
    <t>mc.</t>
  </si>
  <si>
    <t>B 1.03.3.c.</t>
  </si>
  <si>
    <t>Fondazione stradale compresa la fornitura dei materiali, prove di laboratorio, lavorazione e costipamento dello strato con idonee macchine in modo da raggiunte il 98% della prova AASHO modificata oppure in Md pari a 800 Kg/cmq. secondo le norme del C. N. R. relative alla prova alla piastra, compresi altresì ogni lavorazione ed onere per dare il lavoro compiuto secondo le modalità prescritte e quanto altro occorre per dare il lavoro finito a regola d’arte, misurato a materiale costipato in misto granulare stabilizzato di cava con legante naturale</t>
  </si>
  <si>
    <t>Delimitazione di zone di cantiere mediante elementi in calcestruzzo new jersey</t>
  </si>
  <si>
    <t>Primo Montaggio e smontaggio</t>
  </si>
  <si>
    <t>S 1.01.1.14.b</t>
  </si>
  <si>
    <t>S 1.01.1.14.a</t>
  </si>
  <si>
    <t>Nolo a caldo di minipala Realizzazione Scarpa di sicurezza eseguito con mezzi meccanici, senza il carico sui mezzi di trasporto, secondo l'angolo di declivio naturale stabilito dalla relazione geologica per realizzazione di scavi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Intervento iniziale + ripristino successivo (ore 12+2)</t>
  </si>
  <si>
    <t>A 2.01.10.a</t>
  </si>
  <si>
    <t>A 6.01.2.1.1.a</t>
  </si>
  <si>
    <t>kg.</t>
  </si>
  <si>
    <t>A 6.02.1.a.</t>
  </si>
  <si>
    <t>Ferro per c.a : n° 4 correnti fi 16 e staffe fi8 ogni 20 cm (Kg. 22 al ml.) Fondazioni</t>
  </si>
  <si>
    <t>Calcestruzzo per strutture di fondazione ed interrate Fondazioni</t>
  </si>
  <si>
    <t>A 6.01.2.2.1.b</t>
  </si>
  <si>
    <t>Calcestruzzo per strutture in elevazione, in opera. Cordolo di sponda. C28/35</t>
  </si>
  <si>
    <t>Casseforme rette per getti di conglomerati cementizi semplici o armati</t>
  </si>
  <si>
    <t>A 6.03.1.a.</t>
  </si>
  <si>
    <t>mq.</t>
  </si>
  <si>
    <t>A 6.02.2.</t>
  </si>
  <si>
    <t>Doppio foglio rete elettrosaldata fi 8 10x10 Kg 7/mq.</t>
  </si>
  <si>
    <t>Scavo a sezione obbligata per realizzazione cordolo di consolidamento Fondazioni Miniescavatore</t>
  </si>
  <si>
    <t>Contabilizzazione lavori Ordinanza 9/2018</t>
  </si>
  <si>
    <t>A 3.03.5.b</t>
  </si>
  <si>
    <t>Carico e trasporto  discarica del maateriale di risulta</t>
  </si>
  <si>
    <t>ton</t>
  </si>
  <si>
    <t>A 3.03.5.E</t>
  </si>
  <si>
    <t>incremento per trasporto oltre i 10 Km.</t>
  </si>
  <si>
    <t>,</t>
  </si>
  <si>
    <t>A 3.03.7,d</t>
  </si>
  <si>
    <t>Compenso discarica terre e rocce recuperabili</t>
  </si>
  <si>
    <t>NP2</t>
  </si>
  <si>
    <t>Oire</t>
  </si>
  <si>
    <t>Manodopera , operaio specializzato (FONTE ACER 2° BIM 18-RIETI)</t>
  </si>
  <si>
    <t>Manodopera , operaio generico (FONTE ACER 2° BIM 18-RIETI RIETI)</t>
  </si>
  <si>
    <t>S 1.01.1.11</t>
  </si>
  <si>
    <t>IVA al 22%</t>
  </si>
  <si>
    <t>B 1.05.14. a</t>
  </si>
  <si>
    <t>Ripristino conglomerato bitumisoso tipo tappedino spessore cm. 4</t>
  </si>
  <si>
    <t>Prezz. Reg.</t>
  </si>
  <si>
    <t>SOMMANO LAVORI IN ESECUZIONE Ordinanza 9/2018</t>
  </si>
  <si>
    <t>RIBASSO 20% ART. 163 D.LGS. 50/2016</t>
  </si>
  <si>
    <t>ONERI ATTUAZIONE PIANI SICUREZZA NON RIBASSABILI (3%)</t>
  </si>
  <si>
    <t>LAVORI DI COMPLETAMENTO NOTA SINDACALE  9883/2018</t>
  </si>
  <si>
    <t>Sommano Opere di completamento</t>
  </si>
  <si>
    <t>Ribasso art. 163 D.Lgs 50/2016 20%</t>
  </si>
  <si>
    <t>SOMMANO OPERE DI COMPLETAMENTO</t>
  </si>
  <si>
    <t>IMPORTO TOTALE (E. 1.914,64+3.325,38)</t>
  </si>
  <si>
    <t>SPESA TOTALE</t>
  </si>
  <si>
    <t>IMPORTO LAVORI ORDINANZA 9/2018 LAVORI AL NETTO DI IVA</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</si>
</sst>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justify" vertical="top" wrapText="1"/>
    </xf>
    <xf numFmtId="4" fontId="0" fillId="0" borderId="0" xfId="0" applyNumberFormat="1"/>
    <xf numFmtId="0" fontId="0" fillId="0" borderId="1" xfId="0" applyBorder="1"/>
    <xf numFmtId="0" fontId="0" fillId="0" borderId="1" xfId="0" applyBorder="1" applyAlignment="1">
      <alignment horizontal="justify" vertical="top" wrapText="1"/>
    </xf>
    <xf numFmtId="4" fontId="0" fillId="0" borderId="1" xfId="0" applyNumberFormat="1" applyBorder="1"/>
    <xf numFmtId="0" fontId="1" fillId="0" borderId="1" xfId="0" applyFont="1" applyBorder="1"/>
    <xf numFmtId="0" fontId="1" fillId="0" borderId="1" xfId="0" applyFont="1" applyBorder="1" applyAlignment="1">
      <alignment horizontal="justify" vertical="top" wrapText="1"/>
    </xf>
    <xf numFmtId="4" fontId="1" fillId="0" borderId="1" xfId="0" applyNumberFormat="1" applyFont="1" applyBorder="1"/>
    <xf numFmtId="0" fontId="0" fillId="2" borderId="1" xfId="0" applyFill="1" applyBorder="1"/>
    <xf numFmtId="0" fontId="1" fillId="2" borderId="1" xfId="0" applyFont="1" applyFill="1" applyBorder="1" applyAlignment="1">
      <alignment horizontal="justify" vertical="top" wrapText="1"/>
    </xf>
    <xf numFmtId="4" fontId="0" fillId="2" borderId="1" xfId="0" applyNumberFormat="1" applyFill="1" applyBorder="1"/>
    <xf numFmtId="4" fontId="1" fillId="2" borderId="1" xfId="0" applyNumberFormat="1" applyFont="1" applyFill="1" applyBorder="1"/>
    <xf numFmtId="0" fontId="0" fillId="2" borderId="0" xfId="0" applyFill="1"/>
    <xf numFmtId="0" fontId="1" fillId="2" borderId="1" xfId="0" applyFont="1" applyFill="1" applyBorder="1"/>
    <xf numFmtId="0" fontId="0" fillId="2" borderId="1" xfId="0" applyFill="1" applyBorder="1" applyAlignment="1">
      <alignment horizontal="justify" vertical="top"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6"/>
  <sheetViews>
    <sheetView tabSelected="1" topLeftCell="A13" workbookViewId="0">
      <selection activeCell="B41" sqref="B41"/>
    </sheetView>
  </sheetViews>
  <sheetFormatPr defaultRowHeight="15"/>
  <cols>
    <col min="1" max="1" width="12.5703125" bestFit="1" customWidth="1"/>
    <col min="2" max="2" width="80.42578125" style="1" customWidth="1"/>
    <col min="3" max="8" width="9.140625" style="2"/>
    <col min="9" max="9" width="9.7109375" style="2" bestFit="1" customWidth="1"/>
    <col min="10" max="11" width="9.140625" style="2"/>
  </cols>
  <sheetData>
    <row r="1" spans="1:11">
      <c r="A1" s="3" t="s">
        <v>58</v>
      </c>
      <c r="B1" s="7" t="s">
        <v>41</v>
      </c>
      <c r="C1" s="5" t="s">
        <v>2</v>
      </c>
      <c r="D1" s="5" t="s">
        <v>3</v>
      </c>
      <c r="E1" s="5" t="s">
        <v>4</v>
      </c>
      <c r="F1" s="5" t="s">
        <v>5</v>
      </c>
      <c r="G1" s="5" t="s">
        <v>6</v>
      </c>
      <c r="H1" s="5" t="s">
        <v>7</v>
      </c>
      <c r="I1" s="5" t="s">
        <v>8</v>
      </c>
      <c r="J1" s="5" t="s">
        <v>9</v>
      </c>
      <c r="K1" s="5" t="s">
        <v>10</v>
      </c>
    </row>
    <row r="2" spans="1:11" ht="30">
      <c r="A2" t="s">
        <v>54</v>
      </c>
      <c r="B2" s="4" t="s">
        <v>0</v>
      </c>
      <c r="C2" s="5" t="s">
        <v>12</v>
      </c>
      <c r="D2" s="5">
        <v>30</v>
      </c>
      <c r="E2" s="5">
        <v>1</v>
      </c>
      <c r="F2" s="5">
        <v>1</v>
      </c>
      <c r="G2" s="5">
        <v>1</v>
      </c>
      <c r="H2" s="5">
        <v>1</v>
      </c>
      <c r="I2" s="5">
        <f>D2*E2*F2*G2*H2</f>
        <v>30</v>
      </c>
      <c r="J2" s="5">
        <v>1.58</v>
      </c>
      <c r="K2" s="5">
        <f>I2*J2</f>
        <v>47.400000000000006</v>
      </c>
    </row>
    <row r="3" spans="1:11" ht="45">
      <c r="A3" s="3" t="s">
        <v>14</v>
      </c>
      <c r="B3" s="4" t="s">
        <v>16</v>
      </c>
      <c r="C3" s="5" t="s">
        <v>13</v>
      </c>
      <c r="D3" s="5">
        <v>30</v>
      </c>
      <c r="E3" s="5">
        <v>1</v>
      </c>
      <c r="F3" s="5">
        <v>1</v>
      </c>
      <c r="G3" s="5">
        <v>1</v>
      </c>
      <c r="H3" s="5">
        <v>1</v>
      </c>
      <c r="I3" s="5">
        <f t="shared" ref="I3:I11" si="0">D3*E3*F3*G3*H3</f>
        <v>30</v>
      </c>
      <c r="J3" s="5">
        <v>5.31</v>
      </c>
      <c r="K3" s="5">
        <f t="shared" ref="K3:K27" si="1">I3*J3</f>
        <v>159.29999999999998</v>
      </c>
    </row>
    <row r="4" spans="1:11">
      <c r="A4" s="3" t="s">
        <v>15</v>
      </c>
      <c r="B4" s="4" t="s">
        <v>17</v>
      </c>
      <c r="C4" s="5" t="s">
        <v>13</v>
      </c>
      <c r="D4" s="5">
        <v>30</v>
      </c>
      <c r="E4" s="5">
        <v>1</v>
      </c>
      <c r="F4" s="5">
        <v>1</v>
      </c>
      <c r="G4" s="5">
        <v>3</v>
      </c>
      <c r="H4" s="5">
        <v>1</v>
      </c>
      <c r="I4" s="5">
        <f t="shared" si="0"/>
        <v>90</v>
      </c>
      <c r="J4" s="5">
        <v>0.34</v>
      </c>
      <c r="K4" s="5">
        <f t="shared" si="1"/>
        <v>30.6</v>
      </c>
    </row>
    <row r="5" spans="1:11" ht="150">
      <c r="A5" s="3" t="s">
        <v>1</v>
      </c>
      <c r="B5" s="4" t="s">
        <v>26</v>
      </c>
      <c r="C5" s="5" t="s">
        <v>18</v>
      </c>
      <c r="D5" s="5">
        <v>1</v>
      </c>
      <c r="E5" s="5">
        <v>1</v>
      </c>
      <c r="F5" s="5">
        <v>1</v>
      </c>
      <c r="G5" s="5">
        <v>14</v>
      </c>
      <c r="H5" s="5">
        <v>1</v>
      </c>
      <c r="I5" s="5">
        <f t="shared" si="0"/>
        <v>14</v>
      </c>
      <c r="J5" s="5">
        <v>59.46</v>
      </c>
      <c r="K5" s="5">
        <f t="shared" si="1"/>
        <v>832.44</v>
      </c>
    </row>
    <row r="6" spans="1:11" ht="30">
      <c r="A6" s="3" t="s">
        <v>11</v>
      </c>
      <c r="B6" s="4" t="s">
        <v>52</v>
      </c>
      <c r="C6" s="5" t="s">
        <v>18</v>
      </c>
      <c r="D6" s="5">
        <v>1</v>
      </c>
      <c r="E6" s="5">
        <v>1</v>
      </c>
      <c r="F6" s="5">
        <v>1</v>
      </c>
      <c r="G6" s="5">
        <v>14</v>
      </c>
      <c r="H6" s="5">
        <v>1</v>
      </c>
      <c r="I6" s="5">
        <f t="shared" si="0"/>
        <v>14</v>
      </c>
      <c r="J6" s="5">
        <v>29.29</v>
      </c>
      <c r="K6" s="5">
        <f t="shared" si="1"/>
        <v>410.06</v>
      </c>
    </row>
    <row r="7" spans="1:11">
      <c r="A7" s="3" t="s">
        <v>50</v>
      </c>
      <c r="B7" s="4" t="s">
        <v>53</v>
      </c>
      <c r="C7" s="5" t="s">
        <v>51</v>
      </c>
      <c r="D7" s="5">
        <v>1</v>
      </c>
      <c r="E7" s="5">
        <v>1</v>
      </c>
      <c r="F7" s="5">
        <v>1</v>
      </c>
      <c r="G7" s="5">
        <v>14</v>
      </c>
      <c r="H7" s="5">
        <v>1</v>
      </c>
      <c r="I7" s="5">
        <f t="shared" si="0"/>
        <v>14</v>
      </c>
      <c r="J7" s="5">
        <v>24.51</v>
      </c>
      <c r="K7" s="5">
        <f t="shared" si="1"/>
        <v>343.14000000000004</v>
      </c>
    </row>
    <row r="8" spans="1:11" ht="105">
      <c r="A8" s="3" t="s">
        <v>20</v>
      </c>
      <c r="B8" s="4" t="s">
        <v>21</v>
      </c>
      <c r="C8" s="5" t="s">
        <v>19</v>
      </c>
      <c r="D8" s="5">
        <v>30</v>
      </c>
      <c r="E8" s="5">
        <v>1</v>
      </c>
      <c r="F8" s="5">
        <v>0.3</v>
      </c>
      <c r="G8" s="5">
        <v>1</v>
      </c>
      <c r="H8" s="5">
        <v>1</v>
      </c>
      <c r="I8" s="5">
        <f t="shared" si="0"/>
        <v>9</v>
      </c>
      <c r="J8" s="5">
        <v>37.44</v>
      </c>
      <c r="K8" s="5">
        <f t="shared" si="1"/>
        <v>336.96</v>
      </c>
    </row>
    <row r="9" spans="1:11">
      <c r="A9" s="3"/>
      <c r="B9" s="4"/>
      <c r="C9" s="5"/>
      <c r="D9" s="5"/>
      <c r="E9" s="5"/>
      <c r="F9" s="5"/>
      <c r="G9" s="5"/>
      <c r="H9" s="5"/>
      <c r="I9" s="5"/>
      <c r="J9" s="5"/>
      <c r="K9" s="5"/>
    </row>
    <row r="10" spans="1:11" ht="30">
      <c r="A10" s="3" t="s">
        <v>25</v>
      </c>
      <c r="B10" s="4" t="s">
        <v>22</v>
      </c>
      <c r="C10" s="5" t="s">
        <v>13</v>
      </c>
      <c r="D10" s="5">
        <v>10</v>
      </c>
      <c r="E10" s="5">
        <v>1</v>
      </c>
      <c r="F10" s="5">
        <v>1</v>
      </c>
      <c r="G10" s="5">
        <v>5</v>
      </c>
      <c r="H10" s="5">
        <v>1</v>
      </c>
      <c r="I10" s="5">
        <f t="shared" si="0"/>
        <v>50</v>
      </c>
      <c r="J10" s="5">
        <v>3.89</v>
      </c>
      <c r="K10" s="5">
        <f t="shared" si="1"/>
        <v>194.5</v>
      </c>
    </row>
    <row r="11" spans="1:11">
      <c r="A11" s="3" t="s">
        <v>24</v>
      </c>
      <c r="B11" s="4" t="s">
        <v>23</v>
      </c>
      <c r="C11" s="5" t="s">
        <v>13</v>
      </c>
      <c r="D11" s="5">
        <v>10</v>
      </c>
      <c r="E11" s="5">
        <v>1</v>
      </c>
      <c r="F11" s="5">
        <v>1</v>
      </c>
      <c r="G11" s="5">
        <v>1</v>
      </c>
      <c r="H11" s="5">
        <v>1</v>
      </c>
      <c r="I11" s="5">
        <f t="shared" si="0"/>
        <v>10</v>
      </c>
      <c r="J11" s="5">
        <v>18.97</v>
      </c>
      <c r="K11" s="5">
        <f t="shared" si="1"/>
        <v>189.7</v>
      </c>
    </row>
    <row r="12" spans="1:11">
      <c r="A12" s="6"/>
      <c r="B12" s="7" t="s">
        <v>59</v>
      </c>
      <c r="C12" s="8"/>
      <c r="D12" s="8"/>
      <c r="E12" s="8"/>
      <c r="F12" s="8"/>
      <c r="G12" s="8"/>
      <c r="H12" s="8"/>
      <c r="I12" s="8"/>
      <c r="J12" s="8"/>
      <c r="K12" s="8">
        <f>SUM(K5:K11)</f>
        <v>2306.8000000000002</v>
      </c>
    </row>
    <row r="13" spans="1:11">
      <c r="A13" s="6"/>
      <c r="B13" s="7" t="s">
        <v>60</v>
      </c>
      <c r="C13" s="8"/>
      <c r="D13" s="8"/>
      <c r="E13" s="8"/>
      <c r="F13" s="8"/>
      <c r="G13" s="8"/>
      <c r="H13" s="8"/>
      <c r="I13" s="8"/>
      <c r="J13" s="8"/>
      <c r="K13" s="8">
        <f>K12*-0.2</f>
        <v>-461.36000000000007</v>
      </c>
    </row>
    <row r="14" spans="1:11">
      <c r="A14" s="6"/>
      <c r="B14" s="7" t="s">
        <v>61</v>
      </c>
      <c r="C14" s="8"/>
      <c r="D14" s="8"/>
      <c r="E14" s="8"/>
      <c r="F14" s="8"/>
      <c r="G14" s="8"/>
      <c r="H14" s="8"/>
      <c r="I14" s="8"/>
      <c r="J14" s="8"/>
      <c r="K14" s="8">
        <f>K12*0.03</f>
        <v>69.204000000000008</v>
      </c>
    </row>
    <row r="15" spans="1:11" s="13" customFormat="1">
      <c r="A15" s="14"/>
      <c r="B15" s="10" t="s">
        <v>68</v>
      </c>
      <c r="C15" s="12"/>
      <c r="D15" s="12"/>
      <c r="E15" s="12"/>
      <c r="F15" s="12"/>
      <c r="G15" s="12"/>
      <c r="H15" s="12"/>
      <c r="I15" s="12"/>
      <c r="J15" s="12"/>
      <c r="K15" s="12">
        <f>SUM(K12:K14)</f>
        <v>1914.644</v>
      </c>
    </row>
    <row r="16" spans="1:11">
      <c r="A16" s="6"/>
      <c r="B16" s="7"/>
      <c r="C16" s="8"/>
      <c r="D16" s="8"/>
      <c r="E16" s="8"/>
      <c r="F16" s="8"/>
      <c r="G16" s="8"/>
      <c r="H16" s="8"/>
      <c r="I16" s="8"/>
      <c r="J16" s="8"/>
      <c r="K16" s="8"/>
    </row>
    <row r="17" spans="1:11">
      <c r="A17" s="6"/>
      <c r="B17" s="7" t="s">
        <v>62</v>
      </c>
      <c r="C17" s="8"/>
      <c r="D17" s="8"/>
      <c r="E17" s="8"/>
      <c r="F17" s="8"/>
      <c r="G17" s="8"/>
      <c r="H17" s="8"/>
      <c r="I17" s="8"/>
      <c r="J17" s="8"/>
      <c r="K17" s="8"/>
    </row>
    <row r="18" spans="1:11" ht="30">
      <c r="A18" s="3" t="s">
        <v>27</v>
      </c>
      <c r="B18" s="4" t="s">
        <v>40</v>
      </c>
      <c r="C18" s="5" t="s">
        <v>13</v>
      </c>
      <c r="D18" s="5">
        <v>30</v>
      </c>
      <c r="E18" s="5">
        <v>0.5</v>
      </c>
      <c r="F18" s="5">
        <v>0.3</v>
      </c>
      <c r="G18" s="5">
        <v>1</v>
      </c>
      <c r="H18" s="5">
        <v>1</v>
      </c>
      <c r="I18" s="5">
        <f t="shared" ref="I18:I27" si="2">D18*E18*F18*G18*H18</f>
        <v>4.5</v>
      </c>
      <c r="J18" s="5">
        <v>30.76</v>
      </c>
      <c r="K18" s="5">
        <f t="shared" si="1"/>
        <v>138.42000000000002</v>
      </c>
    </row>
    <row r="19" spans="1:11">
      <c r="A19" s="3" t="s">
        <v>28</v>
      </c>
      <c r="B19" s="4" t="s">
        <v>32</v>
      </c>
      <c r="C19" s="5" t="s">
        <v>19</v>
      </c>
      <c r="D19" s="5">
        <v>30</v>
      </c>
      <c r="E19" s="5">
        <v>0.5</v>
      </c>
      <c r="F19" s="5">
        <v>0.3</v>
      </c>
      <c r="G19" s="5">
        <v>1</v>
      </c>
      <c r="H19" s="5">
        <v>1</v>
      </c>
      <c r="I19" s="5">
        <f t="shared" si="2"/>
        <v>4.5</v>
      </c>
      <c r="J19" s="5">
        <v>128.16</v>
      </c>
      <c r="K19" s="5">
        <f t="shared" si="1"/>
        <v>576.72</v>
      </c>
    </row>
    <row r="20" spans="1:11">
      <c r="A20" s="3" t="s">
        <v>30</v>
      </c>
      <c r="B20" s="4" t="s">
        <v>31</v>
      </c>
      <c r="C20" s="5" t="s">
        <v>29</v>
      </c>
      <c r="D20" s="5">
        <v>30</v>
      </c>
      <c r="E20" s="5">
        <v>1</v>
      </c>
      <c r="F20" s="5">
        <v>1</v>
      </c>
      <c r="G20" s="5">
        <v>1</v>
      </c>
      <c r="H20" s="5">
        <v>22</v>
      </c>
      <c r="I20" s="5">
        <f t="shared" si="2"/>
        <v>660</v>
      </c>
      <c r="J20" s="5">
        <v>1.48</v>
      </c>
      <c r="K20" s="5">
        <f t="shared" si="1"/>
        <v>976.8</v>
      </c>
    </row>
    <row r="21" spans="1:11">
      <c r="A21" s="3" t="s">
        <v>33</v>
      </c>
      <c r="B21" s="4" t="s">
        <v>34</v>
      </c>
      <c r="C21" s="5" t="s">
        <v>19</v>
      </c>
      <c r="D21" s="5">
        <v>30</v>
      </c>
      <c r="E21" s="5">
        <v>0.3</v>
      </c>
      <c r="F21" s="5">
        <v>0.5</v>
      </c>
      <c r="G21" s="5">
        <v>1</v>
      </c>
      <c r="H21" s="5">
        <v>1</v>
      </c>
      <c r="I21" s="5">
        <f t="shared" si="2"/>
        <v>4.5</v>
      </c>
      <c r="J21" s="5">
        <v>140.19</v>
      </c>
      <c r="K21" s="5">
        <f t="shared" si="1"/>
        <v>630.85500000000002</v>
      </c>
    </row>
    <row r="22" spans="1:11">
      <c r="A22" s="3" t="s">
        <v>36</v>
      </c>
      <c r="B22" s="4" t="s">
        <v>35</v>
      </c>
      <c r="C22" s="5" t="s">
        <v>37</v>
      </c>
      <c r="D22" s="5">
        <v>30</v>
      </c>
      <c r="E22" s="5">
        <v>1</v>
      </c>
      <c r="F22" s="5">
        <v>0.5</v>
      </c>
      <c r="G22" s="5">
        <v>2</v>
      </c>
      <c r="H22" s="5">
        <v>1</v>
      </c>
      <c r="I22" s="5">
        <f t="shared" si="2"/>
        <v>30</v>
      </c>
      <c r="J22" s="5">
        <v>22.49</v>
      </c>
      <c r="K22" s="5">
        <f t="shared" si="1"/>
        <v>674.69999999999993</v>
      </c>
    </row>
    <row r="23" spans="1:11">
      <c r="A23" s="3" t="s">
        <v>38</v>
      </c>
      <c r="B23" s="4" t="s">
        <v>39</v>
      </c>
      <c r="C23" s="5" t="s">
        <v>29</v>
      </c>
      <c r="D23" s="5">
        <v>30</v>
      </c>
      <c r="E23" s="5">
        <v>1</v>
      </c>
      <c r="F23" s="5">
        <v>0.8</v>
      </c>
      <c r="G23" s="5">
        <v>2</v>
      </c>
      <c r="H23" s="5">
        <v>7</v>
      </c>
      <c r="I23" s="5">
        <f t="shared" si="2"/>
        <v>336</v>
      </c>
      <c r="J23" s="5">
        <v>1.43</v>
      </c>
      <c r="K23" s="5">
        <f t="shared" si="1"/>
        <v>480.47999999999996</v>
      </c>
    </row>
    <row r="24" spans="1:11">
      <c r="A24" t="s">
        <v>42</v>
      </c>
      <c r="B24" s="4" t="s">
        <v>43</v>
      </c>
      <c r="C24" s="5" t="s">
        <v>44</v>
      </c>
      <c r="D24" s="5">
        <v>30</v>
      </c>
      <c r="E24" s="5">
        <v>0.5</v>
      </c>
      <c r="F24" s="5">
        <v>0.3</v>
      </c>
      <c r="G24" s="5">
        <v>1.8</v>
      </c>
      <c r="H24" s="5">
        <v>1</v>
      </c>
      <c r="I24" s="5">
        <f t="shared" si="2"/>
        <v>8.1</v>
      </c>
      <c r="J24" s="5">
        <v>8.42</v>
      </c>
      <c r="K24" s="5">
        <f t="shared" si="1"/>
        <v>68.201999999999998</v>
      </c>
    </row>
    <row r="25" spans="1:11">
      <c r="A25" t="s">
        <v>45</v>
      </c>
      <c r="B25" s="4" t="s">
        <v>46</v>
      </c>
      <c r="C25" s="5" t="s">
        <v>44</v>
      </c>
      <c r="D25" s="5">
        <v>30</v>
      </c>
      <c r="E25" s="5">
        <v>0.5</v>
      </c>
      <c r="F25" s="5">
        <v>0.3</v>
      </c>
      <c r="G25" s="5">
        <v>1.8</v>
      </c>
      <c r="H25" s="5">
        <v>5</v>
      </c>
      <c r="I25" s="5">
        <f t="shared" si="2"/>
        <v>40.5</v>
      </c>
      <c r="J25" s="5">
        <v>0.71</v>
      </c>
      <c r="K25" s="5">
        <f t="shared" si="1"/>
        <v>28.754999999999999</v>
      </c>
    </row>
    <row r="26" spans="1:11">
      <c r="A26" t="s">
        <v>48</v>
      </c>
      <c r="B26" s="4" t="s">
        <v>49</v>
      </c>
      <c r="C26" s="5" t="s">
        <v>44</v>
      </c>
      <c r="D26" s="5">
        <v>30</v>
      </c>
      <c r="E26" s="5">
        <v>0.5</v>
      </c>
      <c r="F26" s="5">
        <v>0.3</v>
      </c>
      <c r="G26" s="5">
        <v>1.8</v>
      </c>
      <c r="H26" s="5">
        <v>1</v>
      </c>
      <c r="I26" s="5">
        <f t="shared" si="2"/>
        <v>8.1</v>
      </c>
      <c r="J26" s="5">
        <v>7</v>
      </c>
      <c r="K26" s="5">
        <f t="shared" si="1"/>
        <v>56.699999999999996</v>
      </c>
    </row>
    <row r="27" spans="1:11">
      <c r="A27" t="s">
        <v>56</v>
      </c>
      <c r="B27" s="4" t="s">
        <v>57</v>
      </c>
      <c r="C27" s="5" t="s">
        <v>37</v>
      </c>
      <c r="D27" s="5">
        <v>30</v>
      </c>
      <c r="E27" s="5">
        <v>1.5</v>
      </c>
      <c r="F27" s="5">
        <v>1</v>
      </c>
      <c r="G27" s="5">
        <v>1</v>
      </c>
      <c r="H27" s="5">
        <v>1</v>
      </c>
      <c r="I27" s="5">
        <f t="shared" si="2"/>
        <v>45</v>
      </c>
      <c r="J27" s="5">
        <v>8.33</v>
      </c>
      <c r="K27" s="5">
        <f t="shared" si="1"/>
        <v>374.85</v>
      </c>
    </row>
    <row r="28" spans="1:11">
      <c r="B28" s="4"/>
      <c r="C28" s="5"/>
      <c r="D28" s="5"/>
      <c r="E28" s="5"/>
      <c r="F28" s="5"/>
      <c r="G28" s="5"/>
      <c r="H28" s="5"/>
      <c r="I28" s="5"/>
      <c r="J28" s="5"/>
      <c r="K28" s="5"/>
    </row>
    <row r="29" spans="1:11">
      <c r="A29" s="6"/>
      <c r="B29" s="7" t="s">
        <v>63</v>
      </c>
      <c r="C29" s="8"/>
      <c r="D29" s="8"/>
      <c r="E29" s="8"/>
      <c r="F29" s="8" t="s">
        <v>47</v>
      </c>
      <c r="G29" s="8"/>
      <c r="H29" s="8"/>
      <c r="I29" s="8"/>
      <c r="J29" s="8"/>
      <c r="K29" s="8">
        <f>SUM(K18:K27)</f>
        <v>4006.4819999999995</v>
      </c>
    </row>
    <row r="30" spans="1:11">
      <c r="A30" s="3"/>
      <c r="B30" s="4" t="s">
        <v>64</v>
      </c>
      <c r="C30" s="5"/>
      <c r="D30" s="5"/>
      <c r="E30" s="5"/>
      <c r="F30" s="5"/>
      <c r="G30" s="5"/>
      <c r="H30" s="5"/>
      <c r="I30" s="5"/>
      <c r="J30" s="5"/>
      <c r="K30" s="5">
        <f>K29*-0.2</f>
        <v>-801.29639999999995</v>
      </c>
    </row>
    <row r="31" spans="1:11">
      <c r="A31" s="3"/>
      <c r="B31" s="7" t="s">
        <v>61</v>
      </c>
      <c r="C31" s="5"/>
      <c r="D31" s="5"/>
      <c r="E31" s="5"/>
      <c r="F31" s="5"/>
      <c r="G31" s="5"/>
      <c r="H31" s="5"/>
      <c r="I31" s="5"/>
      <c r="J31" s="5"/>
      <c r="K31" s="8">
        <f>K29*0.03</f>
        <v>120.19445999999998</v>
      </c>
    </row>
    <row r="32" spans="1:11" s="13" customFormat="1">
      <c r="A32" s="9"/>
      <c r="B32" s="10" t="s">
        <v>65</v>
      </c>
      <c r="C32" s="11"/>
      <c r="D32" s="11"/>
      <c r="E32" s="11"/>
      <c r="F32" s="11"/>
      <c r="G32" s="11"/>
      <c r="H32" s="11"/>
      <c r="I32" s="11"/>
      <c r="J32" s="11"/>
      <c r="K32" s="12">
        <f>SUM(K29:K31)</f>
        <v>3325.38006</v>
      </c>
    </row>
    <row r="33" spans="1:11">
      <c r="A33" s="3"/>
      <c r="B33" s="4"/>
      <c r="C33" s="5"/>
      <c r="D33" s="5"/>
      <c r="E33" s="5"/>
      <c r="F33" s="5"/>
      <c r="G33" s="5"/>
      <c r="H33" s="5"/>
      <c r="I33" s="5"/>
      <c r="J33" s="5"/>
      <c r="K33" s="5"/>
    </row>
    <row r="34" spans="1:11">
      <c r="A34" s="9"/>
      <c r="B34" s="10" t="s">
        <v>66</v>
      </c>
      <c r="C34" s="11"/>
      <c r="D34" s="11"/>
      <c r="E34" s="11"/>
      <c r="F34" s="11"/>
      <c r="G34" s="11"/>
      <c r="H34" s="11"/>
      <c r="I34" s="11"/>
      <c r="J34" s="11"/>
      <c r="K34" s="12">
        <f>K32+K15</f>
        <v>5240.0240599999997</v>
      </c>
    </row>
    <row r="35" spans="1:11">
      <c r="A35" s="3"/>
      <c r="B35" s="4" t="s">
        <v>55</v>
      </c>
      <c r="C35" s="5"/>
      <c r="D35" s="5"/>
      <c r="E35" s="5"/>
      <c r="F35" s="5"/>
      <c r="G35" s="5"/>
      <c r="H35" s="5"/>
      <c r="I35" s="5"/>
      <c r="J35" s="5"/>
      <c r="K35" s="5">
        <f>K34*0.22</f>
        <v>1152.8052932000001</v>
      </c>
    </row>
    <row r="36" spans="1:11">
      <c r="A36" s="9"/>
      <c r="B36" s="15" t="s">
        <v>67</v>
      </c>
      <c r="C36" s="11"/>
      <c r="D36" s="11"/>
      <c r="E36" s="11"/>
      <c r="F36" s="11"/>
      <c r="G36" s="11"/>
      <c r="H36" s="11"/>
      <c r="I36" s="11"/>
      <c r="J36" s="11"/>
      <c r="K36" s="12">
        <f>K34+K35</f>
        <v>6392.8293531999998</v>
      </c>
    </row>
  </sheetData>
  <pageMargins left="0.70866141732283472" right="0.70866141732283472" top="0.74803149606299213" bottom="0.74803149606299213" header="0.31496062992125984" footer="0.31496062992125984"/>
  <pageSetup paperSize="9" scale="80" orientation="landscape" verticalDpi="0" r:id="rId1"/>
  <headerFooter>
    <oddHeader>&amp;LOrdinanza Sindacale 9/2018&amp;RCONTABILIZZAZIONE E STIMA OPERE DI COMPLETAMENTO</oddHeader>
    <oddFooter xml:space="preserve">&amp;RIL RUT
GEOM. GIUSEPPE GREGORI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2018-11-09T13:42:46Z</cp:lastPrinted>
  <dcterms:created xsi:type="dcterms:W3CDTF">2018-05-22T09:00:56Z</dcterms:created>
  <dcterms:modified xsi:type="dcterms:W3CDTF">2018-11-09T13:43:16Z</dcterms:modified>
</cp:coreProperties>
</file>