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2760" yWindow="525" windowWidth="20730" windowHeight="11700"/>
  </bookViews>
  <sheets>
    <sheet name="COSTITUZIONE " sheetId="4" r:id="rId1"/>
    <sheet name="UTILIZZO" sheetId="5" r:id="rId2"/>
    <sheet name="ART. 68 C.3 E ART. 69" sheetId="6" r:id="rId3"/>
  </sheets>
  <definedNames>
    <definedName name="_xlnm.Print_Area" localSheetId="0">'COSTITUZIONE '!$B$1:$F$60</definedName>
  </definedNames>
  <calcPr calcId="145621"/>
</workbook>
</file>

<file path=xl/calcChain.xml><?xml version="1.0" encoding="utf-8"?>
<calcChain xmlns="http://schemas.openxmlformats.org/spreadsheetml/2006/main">
  <c r="E15" i="4" l="1"/>
  <c r="D21" i="4" l="1"/>
  <c r="E21" i="4" s="1"/>
  <c r="D24" i="4"/>
  <c r="D15" i="4"/>
  <c r="D4" i="4"/>
  <c r="C37" i="4"/>
  <c r="C4" i="4"/>
  <c r="C15" i="4"/>
  <c r="F17" i="4" l="1"/>
  <c r="E17" i="4"/>
  <c r="D17" i="4"/>
  <c r="C17" i="4"/>
  <c r="B12" i="6"/>
  <c r="F28" i="4"/>
  <c r="E28" i="4"/>
  <c r="D28" i="4"/>
  <c r="C28" i="4"/>
  <c r="E21" i="6"/>
  <c r="E23" i="6" s="1"/>
  <c r="E24" i="6" s="1"/>
  <c r="E25" i="6" s="1"/>
  <c r="E26" i="6" s="1"/>
  <c r="E27" i="6" s="1"/>
  <c r="B22" i="6"/>
  <c r="D17" i="5"/>
  <c r="C17" i="5"/>
  <c r="D9" i="5"/>
  <c r="D20" i="5" s="1"/>
  <c r="D24" i="5" s="1"/>
  <c r="C9" i="5"/>
  <c r="F39" i="4"/>
  <c r="C39" i="4"/>
  <c r="D39" i="4"/>
  <c r="D40" i="4" s="1"/>
  <c r="D41" i="4" s="1"/>
  <c r="E39" i="4"/>
  <c r="C20" i="5" l="1"/>
  <c r="C24" i="5" s="1"/>
  <c r="F40" i="4"/>
  <c r="F41" i="4" s="1"/>
  <c r="E40" i="4"/>
  <c r="E41" i="4" s="1"/>
  <c r="E58" i="4" s="1"/>
  <c r="E60" i="4" s="1"/>
  <c r="C40" i="4"/>
  <c r="C41" i="4" s="1"/>
  <c r="C58" i="4" s="1"/>
  <c r="C60" i="4" s="1"/>
  <c r="D58" i="4"/>
  <c r="D60" i="4" s="1"/>
  <c r="D51" i="4"/>
  <c r="D54" i="4" s="1"/>
  <c r="F58" i="4" l="1"/>
  <c r="F60" i="4" s="1"/>
  <c r="F51" i="4"/>
  <c r="F54" i="4" s="1"/>
  <c r="E51" i="4"/>
  <c r="E54" i="4" s="1"/>
  <c r="C51" i="4"/>
  <c r="C54" i="4" s="1"/>
  <c r="F55" i="4" l="1"/>
  <c r="E55" i="4"/>
  <c r="D55" i="4"/>
</calcChain>
</file>

<file path=xl/sharedStrings.xml><?xml version="1.0" encoding="utf-8"?>
<sst xmlns="http://schemas.openxmlformats.org/spreadsheetml/2006/main" count="125" uniqueCount="122">
  <si>
    <t>DESCRIZIONE</t>
  </si>
  <si>
    <t>Risorse stabili</t>
  </si>
  <si>
    <r>
      <t xml:space="preserve">INCREMENTI CCNL 2004-05 - </t>
    </r>
    <r>
      <rPr>
        <i/>
        <sz val="8"/>
        <rFont val="Arial"/>
        <family val="2"/>
      </rPr>
      <t>(ART. 4. CC. 1,4,5 PARTE FISSA)</t>
    </r>
  </si>
  <si>
    <r>
      <t xml:space="preserve">INCREMENTI CCNL 2006-09 - </t>
    </r>
    <r>
      <rPr>
        <i/>
        <sz val="8"/>
        <rFont val="Arial"/>
        <family val="2"/>
      </rPr>
      <t>(ART. 8. CC. 2,5,6,7 PARTE FISSA)</t>
    </r>
  </si>
  <si>
    <t>TOTALE RISORSE STABILI</t>
  </si>
  <si>
    <t>Risorse variabili soggette al limite</t>
  </si>
  <si>
    <t>Totale Risorse variabili soggette al limite</t>
  </si>
  <si>
    <t>Risorse variabili NON soggette al limite</t>
  </si>
  <si>
    <t>Totale Risorse variabili NON soggette al limite</t>
  </si>
  <si>
    <t>CONSOLIDAMENTO DECURTAZIONE ANNI 2011-2014 DAL 2015 IN POI</t>
  </si>
  <si>
    <t>TOTALE RISORSE VARIABILI</t>
  </si>
  <si>
    <r>
      <t xml:space="preserve">RIDUZIONE FONDO PER POSIZIONI ORGANIZZATIVE ENTI SENZA DIRIGENZA - </t>
    </r>
    <r>
      <rPr>
        <b/>
        <i/>
        <sz val="8"/>
        <color indexed="10"/>
        <rFont val="Arial"/>
        <family val="2"/>
      </rPr>
      <t>(ARAN RAL294)</t>
    </r>
  </si>
  <si>
    <r>
      <t xml:space="preserve">RISPARMI EX ART. 2 C. 3 D.LGS 165/2001 </t>
    </r>
    <r>
      <rPr>
        <b/>
        <i/>
        <sz val="8"/>
        <color indexed="62"/>
        <rFont val="Arial"/>
        <family val="2"/>
      </rPr>
      <t>(ART. 67  C. 2 Lett. d) CCNL 2016-18)</t>
    </r>
  </si>
  <si>
    <r>
      <t xml:space="preserve">INCREMENTO PER RIORGANIZZAZIONI CON AUMENTO DOTAZIONE ORGANICA - </t>
    </r>
    <r>
      <rPr>
        <i/>
        <sz val="8"/>
        <rFont val="Arial"/>
        <family val="2"/>
      </rPr>
      <t>(ART.15, C.5, CCNL 1998-2001 PARTE FISSA)</t>
    </r>
    <r>
      <rPr>
        <sz val="9"/>
        <rFont val="Arial"/>
        <family val="2"/>
      </rPr>
      <t xml:space="preserve"> </t>
    </r>
    <r>
      <rPr>
        <b/>
        <i/>
        <sz val="8"/>
        <color indexed="62"/>
        <rFont val="Arial"/>
        <family val="2"/>
      </rPr>
      <t>(ART. 67 C.5 Lett. a) CCNL 2016-18)</t>
    </r>
  </si>
  <si>
    <r>
      <t xml:space="preserve">UNICO IMPORTO CONSOLIDATO ANNO 2003 - </t>
    </r>
    <r>
      <rPr>
        <i/>
        <sz val="8"/>
        <rFont val="Arial"/>
        <family val="2"/>
      </rPr>
      <t>(ART. 31 C.2 CCNL 2002-05)</t>
    </r>
    <r>
      <rPr>
        <sz val="9"/>
        <rFont val="Arial"/>
        <family val="2"/>
      </rPr>
      <t xml:space="preserve"> </t>
    </r>
    <r>
      <rPr>
        <b/>
        <i/>
        <sz val="8"/>
        <color indexed="62"/>
        <rFont val="Arial"/>
        <family val="2"/>
      </rPr>
      <t xml:space="preserve">(ART. 67 C.1, 1°PERIODO, CCNL 2016-18) </t>
    </r>
  </si>
  <si>
    <t>RIDUZIONE FONDO PER PERSONALE ATA</t>
  </si>
  <si>
    <t xml:space="preserve">"FONDO" POSIZIONI ORGANIZZATIVE FINANZIATO DA  BILANCIO IN ENTI SENZA LA DIRIGENZA  </t>
  </si>
  <si>
    <r>
      <t xml:space="preserve">COSTITUZIONE FONDO RISORSE DECENTRATE CON CCNL 2016-2018 </t>
    </r>
    <r>
      <rPr>
        <b/>
        <sz val="8"/>
        <rFont val="Arial"/>
        <family val="2"/>
      </rPr>
      <t>(1)</t>
    </r>
  </si>
  <si>
    <t>(2) Sponsorizzazioni, accordi di collaborazione ecc. riferiti ad attività ordinariamente rese, per convenzioni o accordi pre-D.L. n. 78/2010.</t>
  </si>
  <si>
    <t>(3) Escluse le poste individuate tra le risorse variabili non soggette al limite.</t>
  </si>
  <si>
    <t>(5) Compensi derivanti da cause con vittoria di spese a carico della controparte, acquisite in entrata al bilancio dell'ente</t>
  </si>
  <si>
    <t>(6) Sponsorizzazioni, accordi di collaborazione ecc. riferiti ad attività non ordinariamente rese, per convenzioni o accordi post-D.L. n. 78/2010</t>
  </si>
  <si>
    <t>(1) Tutti gli importi vanno indicati in euro e al netto degli oneri sociali (contributi ed IRAP) a carico del datore di lavoro.</t>
  </si>
  <si>
    <t>(4) Compensi derivanti da cause con spese compensate (posizione non condivisa dalla Corte dei conti, da ultimo sez. Piemonte, parere n. 20/2018)</t>
  </si>
  <si>
    <t>(7) Nel rispetto delle condizioni dettate dalla Sezione delle Autonomie della Corte dei conti, delibera n. 34/2016)</t>
  </si>
  <si>
    <t>NOTE DA 1 A 6: FONTE ARAN-RGS</t>
  </si>
  <si>
    <t>(8) In attesa della pronuncia della Sezione delle Autonomie della Corte dei conti</t>
  </si>
  <si>
    <r>
      <t xml:space="preserve">SPONSORIZZAZIONI, ACCORDI COLLABORAZIONE, ECC. - </t>
    </r>
    <r>
      <rPr>
        <i/>
        <sz val="8"/>
        <rFont val="Arial"/>
        <family val="2"/>
      </rPr>
      <t>(ART. 43, L. 449/1997; ART. 15, C.1, lett. D), CCNL 1998-2001)</t>
    </r>
    <r>
      <rPr>
        <i/>
        <sz val="6"/>
        <rFont val="Arial"/>
        <family val="2"/>
      </rPr>
      <t xml:space="preserve"> </t>
    </r>
    <r>
      <rPr>
        <sz val="6"/>
        <rFont val="Arial"/>
        <family val="2"/>
      </rPr>
      <t>(2)</t>
    </r>
    <r>
      <rPr>
        <sz val="9"/>
        <rFont val="Arial"/>
        <family val="2"/>
      </rPr>
      <t xml:space="preserve"> </t>
    </r>
    <r>
      <rPr>
        <b/>
        <i/>
        <sz val="8"/>
        <color indexed="56"/>
        <rFont val="Arial"/>
        <family val="2"/>
      </rPr>
      <t>(ART. 67 C.3 Lett.a) CCNL 2016-18)</t>
    </r>
  </si>
  <si>
    <r>
      <t xml:space="preserve">SPECIFICHE DISPOSIZIONI DI LEGGE - </t>
    </r>
    <r>
      <rPr>
        <i/>
        <sz val="8"/>
        <color indexed="8"/>
        <rFont val="Arial"/>
        <family val="2"/>
      </rPr>
      <t>(ART. 15 C. 1 lett. K) CCNL 1998-01)</t>
    </r>
    <r>
      <rPr>
        <sz val="9"/>
        <color indexed="8"/>
        <rFont val="Arial"/>
        <family val="2"/>
      </rPr>
      <t xml:space="preserve"> </t>
    </r>
    <r>
      <rPr>
        <sz val="6"/>
        <color indexed="8"/>
        <rFont val="Arial"/>
        <family val="2"/>
      </rPr>
      <t>(3)</t>
    </r>
    <r>
      <rPr>
        <sz val="9"/>
        <color indexed="8"/>
        <rFont val="Arial"/>
        <family val="2"/>
      </rPr>
      <t xml:space="preserve">  </t>
    </r>
    <r>
      <rPr>
        <b/>
        <i/>
        <sz val="8"/>
        <color indexed="56"/>
        <rFont val="Arial"/>
        <family val="2"/>
      </rPr>
      <t>(ART. 67 C.3 Lett.c) CCNL 2016-18)</t>
    </r>
  </si>
  <si>
    <r>
      <t>SPONSORIZZ., ACCORDI DI COLLABORAZIONI, COMPENSI ISTAT,</t>
    </r>
    <r>
      <rPr>
        <i/>
        <sz val="9"/>
        <rFont val="Arial"/>
        <family val="2"/>
      </rPr>
      <t xml:space="preserve"> ECC.</t>
    </r>
    <r>
      <rPr>
        <sz val="9"/>
        <rFont val="Arial"/>
        <family val="2"/>
      </rPr>
      <t xml:space="preserve"> - </t>
    </r>
    <r>
      <rPr>
        <i/>
        <sz val="8"/>
        <rFont val="Arial"/>
        <family val="2"/>
      </rPr>
      <t>(ART. 43, L. 449/1997; ART. 15, C.1, lett. D), CCNL 1998-2001)</t>
    </r>
    <r>
      <rPr>
        <sz val="6"/>
        <rFont val="Arial"/>
        <family val="2"/>
      </rPr>
      <t xml:space="preserve"> (6)</t>
    </r>
    <r>
      <rPr>
        <sz val="9"/>
        <rFont val="Arial"/>
        <family val="2"/>
      </rPr>
      <t xml:space="preserve"> </t>
    </r>
    <r>
      <rPr>
        <b/>
        <i/>
        <sz val="8"/>
        <color indexed="56"/>
        <rFont val="Arial"/>
        <family val="2"/>
      </rPr>
      <t>(ART. 67 C.3 Lett.a) CCNL 2016-18)</t>
    </r>
  </si>
  <si>
    <r>
      <t xml:space="preserve">RISORSE PIANI RAZIONALIZZAZIONE E RIQUALIFICAZIONE SPESA - </t>
    </r>
    <r>
      <rPr>
        <i/>
        <sz val="8"/>
        <rFont val="Arial"/>
        <family val="2"/>
      </rPr>
      <t>(ART. 15, COMMA 1, lett. K); ART. 16, COMMI 4 E 5, DL 98/2011)</t>
    </r>
    <r>
      <rPr>
        <sz val="9"/>
        <rFont val="Arial"/>
        <family val="2"/>
      </rPr>
      <t xml:space="preserve"> </t>
    </r>
    <r>
      <rPr>
        <sz val="6"/>
        <rFont val="Arial"/>
        <family val="2"/>
      </rPr>
      <t>(7)</t>
    </r>
    <r>
      <rPr>
        <sz val="9"/>
        <rFont val="Arial"/>
        <family val="2"/>
      </rPr>
      <t xml:space="preserve">  </t>
    </r>
    <r>
      <rPr>
        <b/>
        <i/>
        <sz val="8"/>
        <color indexed="56"/>
        <rFont val="Arial"/>
        <family val="2"/>
      </rPr>
      <t>(ART. 67 C.3 Lett.b) CCNL 2016-18)</t>
    </r>
  </si>
  <si>
    <r>
      <t xml:space="preserve">RECUPERO EVASIONE ICI - </t>
    </r>
    <r>
      <rPr>
        <i/>
        <sz val="8"/>
        <rFont val="Arial"/>
        <family val="2"/>
      </rPr>
      <t>(ART. 4, C.3, CCNL 2000-2001; ART. 3, C. 57, L.662/1996, ART. 59, C.1, lett. P), D.LGS 446/1997)</t>
    </r>
    <r>
      <rPr>
        <sz val="9"/>
        <rFont val="Arial"/>
        <family val="2"/>
      </rPr>
      <t xml:space="preserve"> </t>
    </r>
    <r>
      <rPr>
        <b/>
        <i/>
        <sz val="8"/>
        <color indexed="56"/>
        <rFont val="Arial"/>
        <family val="2"/>
      </rPr>
      <t xml:space="preserve"> (ART. 67 C.3 Lett.c) CCNL 2016-18)</t>
    </r>
  </si>
  <si>
    <r>
      <t xml:space="preserve">ECONOMIE FONDO STRAORDINARIO CONFLUITE - </t>
    </r>
    <r>
      <rPr>
        <i/>
        <sz val="8"/>
        <rFont val="Arial"/>
        <family val="2"/>
      </rPr>
      <t>(ART. 14, C.4, CCNL 1998-2001)</t>
    </r>
    <r>
      <rPr>
        <sz val="9"/>
        <rFont val="Arial"/>
        <family val="2"/>
      </rPr>
      <t xml:space="preserve">  </t>
    </r>
    <r>
      <rPr>
        <b/>
        <i/>
        <sz val="8"/>
        <color indexed="56"/>
        <rFont val="Arial"/>
        <family val="2"/>
      </rPr>
      <t>(ART. 67 C.3 Lett.e) CCNL 2016-18) ANNO SUCCESSIVO</t>
    </r>
  </si>
  <si>
    <r>
      <t xml:space="preserve">MESSI NOTIFICATORI - </t>
    </r>
    <r>
      <rPr>
        <i/>
        <sz val="8"/>
        <rFont val="Arial"/>
        <family val="2"/>
      </rPr>
      <t>(ART. 54, CCNL 14.9.2000)</t>
    </r>
    <r>
      <rPr>
        <sz val="9"/>
        <rFont val="Arial"/>
        <family val="2"/>
      </rPr>
      <t xml:space="preserve">  </t>
    </r>
    <r>
      <rPr>
        <b/>
        <sz val="8"/>
        <color indexed="56"/>
        <rFont val="Arial"/>
        <family val="2"/>
      </rPr>
      <t xml:space="preserve">(ART. 67 C.3 Lett.f) CCNL 2016-18) </t>
    </r>
  </si>
  <si>
    <r>
      <t xml:space="preserve">INTEGRAZIONE 1,2% - </t>
    </r>
    <r>
      <rPr>
        <i/>
        <sz val="8"/>
        <rFont val="Arial"/>
        <family val="2"/>
      </rPr>
      <t>(ART. 15, C.2, CCNL 1998-2001)</t>
    </r>
    <r>
      <rPr>
        <sz val="9"/>
        <rFont val="Arial"/>
        <family val="2"/>
      </rPr>
      <t xml:space="preserve">  </t>
    </r>
    <r>
      <rPr>
        <b/>
        <i/>
        <sz val="8"/>
        <color indexed="56"/>
        <rFont val="Arial"/>
        <family val="2"/>
      </rPr>
      <t>(ART. 67 C.3 Lett.h) e C.4 CCNL 2016-18) SOLO VERIFICA SUSSISTENZA RELATIVA CAPACITA' DI SPESA</t>
    </r>
  </si>
  <si>
    <r>
      <t xml:space="preserve">ECONOMIE FONDO ANNO PRECEDENTE - </t>
    </r>
    <r>
      <rPr>
        <i/>
        <sz val="8"/>
        <rFont val="Arial"/>
        <family val="2"/>
      </rPr>
      <t>(</t>
    </r>
    <r>
      <rPr>
        <i/>
        <sz val="8"/>
        <color indexed="8"/>
        <rFont val="Arial"/>
        <family val="2"/>
      </rPr>
      <t>ART. 17, C.5, CCNL 1998-2001)</t>
    </r>
    <r>
      <rPr>
        <sz val="9"/>
        <rFont val="Arial"/>
        <family val="2"/>
      </rPr>
      <t xml:space="preserve">  </t>
    </r>
    <r>
      <rPr>
        <b/>
        <i/>
        <sz val="8"/>
        <color indexed="56"/>
        <rFont val="Arial"/>
        <family val="2"/>
      </rPr>
      <t xml:space="preserve">(ART. 68 C.1, ULTIMO PERIODO, CCNL 2016-18) </t>
    </r>
  </si>
  <si>
    <r>
      <t xml:space="preserve">COMPENSI PROFESSIONALI LEGALI IN RELAZIONE A SENTENZE FAVOREVOLI - </t>
    </r>
    <r>
      <rPr>
        <i/>
        <sz val="8"/>
        <rFont val="Arial"/>
        <family val="2"/>
      </rPr>
      <t>(ART. 27, CCNL 14.9.2000)</t>
    </r>
    <r>
      <rPr>
        <sz val="9"/>
        <rFont val="Arial"/>
        <family val="2"/>
      </rPr>
      <t xml:space="preserve"> </t>
    </r>
    <r>
      <rPr>
        <sz val="6"/>
        <rFont val="Arial"/>
        <family val="2"/>
      </rPr>
      <t>(4)</t>
    </r>
    <r>
      <rPr>
        <sz val="9"/>
        <rFont val="Arial"/>
        <family val="2"/>
      </rPr>
      <t xml:space="preserve"> </t>
    </r>
    <r>
      <rPr>
        <b/>
        <i/>
        <sz val="8"/>
        <color indexed="56"/>
        <rFont val="Arial"/>
        <family val="2"/>
      </rPr>
      <t>(ART. 67 C.3 Lett.c) CCNL 2016-18)</t>
    </r>
  </si>
  <si>
    <r>
      <t xml:space="preserve">COMPENSI PROFESSIONALI LEGALI IN RELAZIONE A SENTENZE FAVOREVOLI - </t>
    </r>
    <r>
      <rPr>
        <i/>
        <sz val="8"/>
        <rFont val="Arial"/>
        <family val="2"/>
      </rPr>
      <t>(ART. 27, CCNL 14/9/2000)</t>
    </r>
    <r>
      <rPr>
        <sz val="9"/>
        <rFont val="Arial"/>
        <family val="2"/>
      </rPr>
      <t xml:space="preserve"> </t>
    </r>
    <r>
      <rPr>
        <sz val="6"/>
        <rFont val="Arial"/>
        <family val="2"/>
      </rPr>
      <t>(5)</t>
    </r>
    <r>
      <rPr>
        <sz val="9"/>
        <rFont val="Arial"/>
        <family val="2"/>
      </rPr>
      <t xml:space="preserve"> </t>
    </r>
    <r>
      <rPr>
        <b/>
        <i/>
        <sz val="8"/>
        <color indexed="56"/>
        <rFont val="Arial"/>
        <family val="2"/>
      </rPr>
      <t>(ART. 67 C.3 Lett.c) CCNL 2016-18)</t>
    </r>
  </si>
  <si>
    <r>
      <t xml:space="preserve">QUOTE PER LA PROGETTAZIONE - </t>
    </r>
    <r>
      <rPr>
        <i/>
        <sz val="8"/>
        <rFont val="Arial"/>
        <family val="2"/>
      </rPr>
      <t>(ART. 15, C.1 LETT. K), CCNL 1998-2001; ART. 92, CC. 5-6,  D.LGS. 163/2006)</t>
    </r>
    <r>
      <rPr>
        <sz val="9"/>
        <rFont val="Arial"/>
        <family val="2"/>
      </rPr>
      <t xml:space="preserve"> </t>
    </r>
    <r>
      <rPr>
        <b/>
        <i/>
        <sz val="8"/>
        <color indexed="56"/>
        <rFont val="Arial"/>
        <family val="2"/>
      </rPr>
      <t>ATTIVITA' SVOLTE PRIMA ENTRATA IN VIGORE D.LGS. 50/16</t>
    </r>
  </si>
  <si>
    <r>
      <t xml:space="preserve">NUOVI SERVIZI E RIORGANIZZAZIONI SENZA AUMENTO DOT. ORGANICA - (ART.15, C.5, CCNL 1998-2001 PARTE VARIABILE) </t>
    </r>
    <r>
      <rPr>
        <b/>
        <i/>
        <sz val="8"/>
        <color indexed="56"/>
        <rFont val="Arial"/>
        <family val="2"/>
      </rPr>
      <t>(ART. 67 C.5 Lett. b) CCNL 2016-18)</t>
    </r>
  </si>
  <si>
    <r>
      <rPr>
        <b/>
        <i/>
        <vertAlign val="superscript"/>
        <sz val="14"/>
        <color indexed="56"/>
        <rFont val="Arial"/>
        <family val="2"/>
      </rPr>
      <t xml:space="preserve">(*) </t>
    </r>
    <r>
      <rPr>
        <b/>
        <i/>
        <vertAlign val="superscript"/>
        <sz val="11"/>
        <color indexed="56"/>
        <rFont val="Arial"/>
        <family val="2"/>
      </rPr>
      <t>Il meccanismo vale anche per le Unioni (art. 70-sexies CCNL 2016-18), fermo restando il principio che il trasferimento di personale non deve implicare, a livello aggregato, maggiori oneri. Per questa ragione, nel caso di trasferimento successivo all'entrata in vigore dell'art. 23, comma 2, del d.lgs. 75/2017, l'incrmento non è soggetto al limite della disposizione stessa.</t>
    </r>
  </si>
  <si>
    <r>
      <t xml:space="preserve">INCREMENTO PER PROCESSI DECENTRAMENTO E TRASFERIMENTO FUNZIONI - </t>
    </r>
    <r>
      <rPr>
        <i/>
        <sz val="8"/>
        <rFont val="Arial"/>
        <family val="2"/>
      </rPr>
      <t>(ART.15, C.1, lett. L), CCNL 1998-2001)</t>
    </r>
    <r>
      <rPr>
        <sz val="9"/>
        <rFont val="Arial"/>
        <family val="2"/>
      </rPr>
      <t xml:space="preserve"> </t>
    </r>
    <r>
      <rPr>
        <b/>
        <i/>
        <sz val="8"/>
        <color indexed="62"/>
        <rFont val="Arial"/>
        <family val="2"/>
      </rPr>
      <t>(ART. 67 C.2 Lett. e) CCNL 2016-18)</t>
    </r>
    <r>
      <rPr>
        <b/>
        <i/>
        <sz val="9"/>
        <color indexed="62"/>
        <rFont val="Arial"/>
        <family val="2"/>
      </rPr>
      <t xml:space="preserve"> (*)</t>
    </r>
  </si>
  <si>
    <r>
      <rPr>
        <b/>
        <sz val="9"/>
        <color indexed="56"/>
        <rFont val="Arial"/>
        <family val="2"/>
      </rPr>
      <t>INTEGRAZIONE PARTE VARIABILE PER TRASFERIMENTO PERSONALE MESI RESIDUI DELL'ANNO DEL TRASFERIMENTO</t>
    </r>
    <r>
      <rPr>
        <b/>
        <i/>
        <sz val="9"/>
        <color indexed="56"/>
        <rFont val="Arial"/>
        <family val="2"/>
      </rPr>
      <t xml:space="preserve"> (ART. 67 C.3 Lett.k) CCNL 2016-18) (*)</t>
    </r>
  </si>
  <si>
    <r>
      <t xml:space="preserve">EVENTUALI MAGGIORI RISORSE OLTRE LIMITE ART. 23 C.2 D.LGS. 75/2017 SE APPOSITO DPCM </t>
    </r>
    <r>
      <rPr>
        <b/>
        <i/>
        <sz val="9"/>
        <color indexed="56"/>
        <rFont val="Arial"/>
        <family val="2"/>
      </rPr>
      <t>(ART. 67 C.3 Lett.j) e C.9 CCNL 2016-18)</t>
    </r>
  </si>
  <si>
    <t>TOTALE RISORSE DISPONIBILI</t>
  </si>
  <si>
    <r>
      <t xml:space="preserve">INDENNITÀ DI COMPARTO QUOTA CARICO FONDO </t>
    </r>
    <r>
      <rPr>
        <b/>
        <i/>
        <sz val="8"/>
        <color indexed="56"/>
        <rFont val="Arial"/>
        <family val="2"/>
      </rPr>
      <t>(ART. 68 C.1 CCNL 2016-18)</t>
    </r>
  </si>
  <si>
    <r>
      <t xml:space="preserve">INDENNITÀ PERSONALE EDUCATIVO ASILI NIDO </t>
    </r>
    <r>
      <rPr>
        <i/>
        <sz val="8"/>
        <rFont val="Arial"/>
        <family val="2"/>
      </rPr>
      <t>(ART. 31 C.7, SECONDO PERIODO, CCNL 14.09.2000)</t>
    </r>
    <r>
      <rPr>
        <sz val="9"/>
        <rFont val="Arial"/>
        <family val="2"/>
      </rPr>
      <t xml:space="preserve"> </t>
    </r>
    <r>
      <rPr>
        <b/>
        <i/>
        <sz val="8"/>
        <color indexed="56"/>
        <rFont val="Arial"/>
        <family val="2"/>
      </rPr>
      <t>(ART. 68 C.1 CCNL 2016-18)</t>
    </r>
  </si>
  <si>
    <r>
      <t xml:space="preserve">INDENNITÀ EX VIII QF NON TITOLARE PO </t>
    </r>
    <r>
      <rPr>
        <i/>
        <sz val="8"/>
        <rFont val="Arial"/>
        <family val="2"/>
      </rPr>
      <t>(ART. 37 C.4 CCNL 06.07.1995)</t>
    </r>
    <r>
      <rPr>
        <sz val="9"/>
        <rFont val="Arial"/>
        <family val="2"/>
      </rPr>
      <t xml:space="preserve"> </t>
    </r>
    <r>
      <rPr>
        <b/>
        <i/>
        <sz val="8"/>
        <color indexed="56"/>
        <rFont val="Arial"/>
        <family val="2"/>
      </rPr>
      <t>(ART. 68 C.1 CCNL 2016-18)</t>
    </r>
  </si>
  <si>
    <t>DA PARTE STABILE</t>
  </si>
  <si>
    <r>
      <t xml:space="preserve">PREMI CORRELATI ALLA PERFORMANCE ORGANIZZATIVA </t>
    </r>
    <r>
      <rPr>
        <b/>
        <i/>
        <sz val="8"/>
        <color indexed="56"/>
        <rFont val="Arial"/>
        <family val="2"/>
      </rPr>
      <t>(ART. 68 C.2 Lett. a) CCNL 2016-18)</t>
    </r>
  </si>
  <si>
    <r>
      <t xml:space="preserve">INDENNITÀ TURNO, REPERIBILITA' E COMPENSI 24 C.1 CCNL 14.09.2000  </t>
    </r>
    <r>
      <rPr>
        <b/>
        <i/>
        <sz val="8"/>
        <color indexed="56"/>
        <rFont val="Arial"/>
        <family val="2"/>
      </rPr>
      <t>(ART. 68 C.2, Lett. d) CCNL 2016-18)</t>
    </r>
  </si>
  <si>
    <r>
      <t xml:space="preserve">PROGRESSIONI ORIZZONTALI ANNI PRECEDENTI </t>
    </r>
    <r>
      <rPr>
        <b/>
        <i/>
        <sz val="8"/>
        <color indexed="56"/>
        <rFont val="Arial"/>
        <family val="2"/>
      </rPr>
      <t>(ART. 68 C.1 CCNL 2016-18)</t>
    </r>
  </si>
  <si>
    <r>
      <t xml:space="preserve">PROGRESSIONI ORIZZONTALI CON DECORRENZA NELL'ANNO DI RIFERIMENTO </t>
    </r>
    <r>
      <rPr>
        <b/>
        <i/>
        <sz val="8"/>
        <color indexed="56"/>
        <rFont val="Arial"/>
        <family val="2"/>
      </rPr>
      <t>(ART. 68 C.2 Lett. j) CCNL 2016-18)</t>
    </r>
  </si>
  <si>
    <r>
      <t>COMPENSI SPECIFICHE RESPONSABILITA'</t>
    </r>
    <r>
      <rPr>
        <b/>
        <i/>
        <sz val="8"/>
        <color indexed="56"/>
        <rFont val="Arial"/>
        <family val="2"/>
      </rPr>
      <t xml:space="preserve">  (ART. 68 C.2, Lett. e) E ART. 70- QUINQUIES CCNL 2016-18)</t>
    </r>
  </si>
  <si>
    <r>
      <rPr>
        <b/>
        <sz val="9"/>
        <color indexed="56"/>
        <rFont val="Arial"/>
        <family val="2"/>
      </rPr>
      <t>INDENNITA' DI FUNZIONE POLIZIA LOCALE</t>
    </r>
    <r>
      <rPr>
        <sz val="9"/>
        <rFont val="Arial"/>
        <family val="2"/>
      </rPr>
      <t xml:space="preserve"> </t>
    </r>
    <r>
      <rPr>
        <b/>
        <i/>
        <sz val="8"/>
        <color indexed="56"/>
        <rFont val="Arial"/>
        <family val="2"/>
      </rPr>
      <t>(ART. 68 C.2, Lett. f) E ART. 56-SEXIES CCNL 2016-18)</t>
    </r>
  </si>
  <si>
    <r>
      <t xml:space="preserve">COMPENSI AI MESSI NOTIFICATORI </t>
    </r>
    <r>
      <rPr>
        <i/>
        <sz val="8"/>
        <rFont val="Arial"/>
        <family val="2"/>
      </rPr>
      <t xml:space="preserve"> (ART. 54 CCNL 14.09.2000)</t>
    </r>
    <r>
      <rPr>
        <sz val="9"/>
        <rFont val="Arial"/>
        <family val="2"/>
      </rPr>
      <t xml:space="preserve"> </t>
    </r>
    <r>
      <rPr>
        <b/>
        <i/>
        <sz val="8"/>
        <color indexed="56"/>
        <rFont val="Arial"/>
        <family val="2"/>
      </rPr>
      <t>(ART. 68 C.2 Lett.h) E ART. 67 C.3 Lett.f) CCNL 2016-18)</t>
    </r>
  </si>
  <si>
    <t xml:space="preserve">PARTE PREVALENTE RISORSE ART. 67 C. 3, CON ESCLUSIONE RISORSE PER SPECIFICHE DISPOSIZIONI  DI LEGGE E PER MESSI NOTIFICATORI </t>
  </si>
  <si>
    <t>TOTALE RISORSE UTILIZZATE DA FONDO RISORSE DECENTRATE</t>
  </si>
  <si>
    <t>RETRIBUZIONI DI POSIZIONE E RISULTATO POSIZIONI ORGANIZZATIVE</t>
  </si>
  <si>
    <t>TOTALE FINALE</t>
  </si>
  <si>
    <r>
      <t xml:space="preserve">IMPORTO UNA TANTUM FRAZIONE RIA PARI ALLE MENSILITA' RESIDUE DOPO CESSAZIONE, ANNO SUCCESS. CESSAZIONE  </t>
    </r>
    <r>
      <rPr>
        <b/>
        <i/>
        <sz val="8"/>
        <color indexed="56"/>
        <rFont val="Arial"/>
        <family val="2"/>
      </rPr>
      <t>(ART. 67 C.3 Lett.d) CCNL 2016-18)</t>
    </r>
    <r>
      <rPr>
        <b/>
        <sz val="9"/>
        <color indexed="56"/>
        <rFont val="Arial"/>
        <family val="2"/>
      </rPr>
      <t xml:space="preserve"> </t>
    </r>
  </si>
  <si>
    <r>
      <t>UTILIZZO RISORSE DECENTRATE CON CCNL 2016-2018</t>
    </r>
    <r>
      <rPr>
        <b/>
        <sz val="9"/>
        <rFont val="Arial"/>
        <family val="2"/>
      </rPr>
      <t xml:space="preserve"> (1)</t>
    </r>
  </si>
  <si>
    <r>
      <t xml:space="preserve">PREMI CORRELATI ALLA PERFORMANCE INDIVIDUALE </t>
    </r>
    <r>
      <rPr>
        <b/>
        <i/>
        <sz val="8"/>
        <color indexed="56"/>
        <rFont val="Arial"/>
        <family val="2"/>
      </rPr>
      <t xml:space="preserve">(ART. 68 C.2 Lett. b) CCNL 2016-18) </t>
    </r>
    <r>
      <rPr>
        <b/>
        <i/>
        <sz val="8"/>
        <color indexed="60"/>
        <rFont val="Arial"/>
        <family val="2"/>
      </rPr>
      <t>ALMENO 30% DELLE RISORSE EX ART. 67 C.3, CON APPLICAZIONE DIFFERENZIAZIONE DI CUI ALL'ART. 69 (MAGGIORAZIONE PER LE VALUTAZIONE PiU' ELEVATE NON INFERIORE AL 30% MEDIA)</t>
    </r>
  </si>
  <si>
    <t xml:space="preserve">DAL 2018 IMPORTO UNICO CONSOLIDATO  ANNO 2017 (ART. 67 C.1 CCNL 16-18) </t>
  </si>
  <si>
    <r>
      <t xml:space="preserve">a) SPONSORIZZAZIONI, ACCORDI COLLABORAZIONE, ECC. - </t>
    </r>
    <r>
      <rPr>
        <i/>
        <sz val="8"/>
        <rFont val="Arial"/>
        <family val="2"/>
      </rPr>
      <t>(ART. 43, L. 449/1997; ART. 15, C.1, lett. D), CCNL 1998-2001)</t>
    </r>
    <r>
      <rPr>
        <i/>
        <sz val="6"/>
        <rFont val="Arial"/>
        <family val="2"/>
      </rPr>
      <t xml:space="preserve"> </t>
    </r>
    <r>
      <rPr>
        <sz val="6"/>
        <rFont val="Arial"/>
        <family val="2"/>
      </rPr>
      <t>(2)</t>
    </r>
    <r>
      <rPr>
        <sz val="9"/>
        <rFont val="Arial"/>
        <family val="2"/>
      </rPr>
      <t xml:space="preserve"> </t>
    </r>
    <r>
      <rPr>
        <b/>
        <i/>
        <sz val="8"/>
        <color indexed="56"/>
        <rFont val="Arial"/>
        <family val="2"/>
      </rPr>
      <t>(ART. 67 C.3 Lett.a) CCNL 2016-18)</t>
    </r>
  </si>
  <si>
    <r>
      <t xml:space="preserve">b) RISORSE PIANI RAZIONALIZZAZIONE E RIQUALIFICAZIONE SPESA - </t>
    </r>
    <r>
      <rPr>
        <i/>
        <sz val="8"/>
        <rFont val="Arial"/>
        <family val="2"/>
      </rPr>
      <t>(ART. 15, COMMA 1, lett. K); ART. 16, COMMI 4 E 5, DL 98/2011)</t>
    </r>
    <r>
      <rPr>
        <sz val="9"/>
        <rFont val="Arial"/>
        <family val="2"/>
      </rPr>
      <t xml:space="preserve"> </t>
    </r>
    <r>
      <rPr>
        <sz val="6"/>
        <rFont val="Arial"/>
        <family val="2"/>
      </rPr>
      <t>(7)</t>
    </r>
    <r>
      <rPr>
        <sz val="9"/>
        <rFont val="Arial"/>
        <family val="2"/>
      </rPr>
      <t xml:space="preserve">  </t>
    </r>
    <r>
      <rPr>
        <b/>
        <i/>
        <sz val="8"/>
        <color indexed="56"/>
        <rFont val="Arial"/>
        <family val="2"/>
      </rPr>
      <t>(ART. 67 C.3 Lett.b) CCNL 2016-18)</t>
    </r>
  </si>
  <si>
    <r>
      <t xml:space="preserve">d) IMPORTO UNA TANTUM FRAZIONE RIA PARI ALLE MENSILITA' RESIDUE DOPO CESSAZIONE, ANNO SUCCESS. CESSAZIONE  </t>
    </r>
    <r>
      <rPr>
        <b/>
        <i/>
        <sz val="8"/>
        <color indexed="56"/>
        <rFont val="Arial"/>
        <family val="2"/>
      </rPr>
      <t>(ART. 67 C.3 Lett.d) CCNL 2016-18)</t>
    </r>
    <r>
      <rPr>
        <b/>
        <sz val="9"/>
        <color indexed="56"/>
        <rFont val="Arial"/>
        <family val="2"/>
      </rPr>
      <t xml:space="preserve"> </t>
    </r>
  </si>
  <si>
    <r>
      <t xml:space="preserve">e) ECONOMIE FONDO STRAORDINARIO ACC. A CONSUNTIVO - </t>
    </r>
    <r>
      <rPr>
        <i/>
        <sz val="8"/>
        <rFont val="Arial"/>
        <family val="2"/>
      </rPr>
      <t>(ART. 14, C.4, CCNL 1998-2001)</t>
    </r>
    <r>
      <rPr>
        <sz val="9"/>
        <rFont val="Arial"/>
        <family val="2"/>
      </rPr>
      <t xml:space="preserve">  </t>
    </r>
    <r>
      <rPr>
        <b/>
        <i/>
        <sz val="8"/>
        <color indexed="56"/>
        <rFont val="Arial"/>
        <family val="2"/>
      </rPr>
      <t>(ART. 67 C.3 Lett.e) CCNL 2016-18) ANNO SUCCESSIVO</t>
    </r>
  </si>
  <si>
    <r>
      <t xml:space="preserve">h) INTEGRAZIONE 1,2% - </t>
    </r>
    <r>
      <rPr>
        <i/>
        <sz val="8"/>
        <rFont val="Arial"/>
        <family val="2"/>
      </rPr>
      <t>(ART. 15, C.2, CCNL 1998-2001)</t>
    </r>
    <r>
      <rPr>
        <sz val="9"/>
        <rFont val="Arial"/>
        <family val="2"/>
      </rPr>
      <t xml:space="preserve">  </t>
    </r>
    <r>
      <rPr>
        <b/>
        <i/>
        <sz val="8"/>
        <color indexed="56"/>
        <rFont val="Arial"/>
        <family val="2"/>
      </rPr>
      <t>(ART. 67 C.3 Lett.h) e C.4 CCNL 2016-18) SOLO VERIFICA SUSSISTENZA RELATIVA CAPACITA' DI SPESA</t>
    </r>
  </si>
  <si>
    <r>
      <t xml:space="preserve">i)  NUOVI SERVIZI E RIORG. SENZA AUMENTO DOT. ORGANICA - (ART.15, C.5, CCNL 1998-2001 PARTE VARIABILE) </t>
    </r>
    <r>
      <rPr>
        <b/>
        <i/>
        <sz val="8"/>
        <color indexed="56"/>
        <rFont val="Arial"/>
        <family val="2"/>
      </rPr>
      <t>(ART. 67  C. 3 Lett. i) e C.5 Lett. b) CCNL 2016-18)</t>
    </r>
  </si>
  <si>
    <r>
      <t xml:space="preserve">j) EVENTUALI MAGGIORI RISORSE OLTRE LIMITE ART. 23 C.2 D.LGS. 75/2017 SE APPOSITO DPCM </t>
    </r>
    <r>
      <rPr>
        <b/>
        <i/>
        <sz val="9"/>
        <color indexed="56"/>
        <rFont val="Arial"/>
        <family val="2"/>
      </rPr>
      <t>(ART. 67 C.3 Lett.j) e C.9 CCNL 2016-18)</t>
    </r>
  </si>
  <si>
    <t>RIDUZIONE FONDO PER PROCESSI ESTERNALIZZAZIONE (**)</t>
  </si>
  <si>
    <r>
      <rPr>
        <b/>
        <i/>
        <vertAlign val="superscript"/>
        <sz val="14"/>
        <color indexed="10"/>
        <rFont val="Arial"/>
        <family val="2"/>
      </rPr>
      <t xml:space="preserve">(**) </t>
    </r>
    <r>
      <rPr>
        <b/>
        <i/>
        <vertAlign val="superscript"/>
        <sz val="11"/>
        <color indexed="10"/>
        <rFont val="Arial"/>
        <family val="2"/>
      </rPr>
      <t>Il meccanismo vale anche per le Unioni (art. 70-sexies CCNL 2016-18), fermo restando il principio che il trasferimento di personale non deve implicare, a livello aggregato, maggiori oneri. Per questa ragione, nel caso di trasferimento successivo all'entrata in vigore dell'art. 23, comma 2, del d.lgs. 75/2017, la riduzione abbassa, in misura corrispondente, anche il limite dettato dalla disposizione stessa.</t>
    </r>
  </si>
  <si>
    <r>
      <t xml:space="preserve">DIFFERENZA RISPETTO AL 2016 </t>
    </r>
    <r>
      <rPr>
        <b/>
        <i/>
        <sz val="9"/>
        <rFont val="Arial"/>
        <family val="2"/>
      </rPr>
      <t xml:space="preserve">(ART. 23 C.2 D.LGS. 75/2017) </t>
    </r>
    <r>
      <rPr>
        <b/>
        <i/>
        <sz val="9"/>
        <color indexed="62"/>
        <rFont val="Arial"/>
        <family val="2"/>
      </rPr>
      <t xml:space="preserve">(ART. 67 C.7 CCNL 2016-18) </t>
    </r>
    <r>
      <rPr>
        <b/>
        <i/>
        <sz val="9"/>
        <color indexed="10"/>
        <rFont val="Arial"/>
        <family val="2"/>
      </rPr>
      <t>(**)</t>
    </r>
    <r>
      <rPr>
        <b/>
        <sz val="11"/>
        <rFont val="Arial"/>
        <family val="2"/>
      </rPr>
      <t xml:space="preserve">   </t>
    </r>
  </si>
  <si>
    <r>
      <rPr>
        <b/>
        <sz val="9"/>
        <color indexed="56"/>
        <rFont val="Arial"/>
        <family val="2"/>
      </rPr>
      <t>k) INTEGRAZIONE PARTE VARIABILE PER TRASFERIMENTO PERSONALE MESI RESIDUI DELL'ANNO DEL TRASFERIMENTO</t>
    </r>
    <r>
      <rPr>
        <b/>
        <i/>
        <sz val="9"/>
        <color indexed="56"/>
        <rFont val="Arial"/>
        <family val="2"/>
      </rPr>
      <t xml:space="preserve"> (ART. 67 C.3 Lett.k) CCNL 2016-18) </t>
    </r>
  </si>
  <si>
    <r>
      <t xml:space="preserve">a) PREMI CORRELATI ALLA PERFORMANCE ORGANIZZATIVA </t>
    </r>
    <r>
      <rPr>
        <b/>
        <i/>
        <sz val="8"/>
        <color indexed="56"/>
        <rFont val="Arial"/>
        <family val="2"/>
      </rPr>
      <t>(ART. 68 C.2 Lett. a) CCNL 2016-18)</t>
    </r>
  </si>
  <si>
    <r>
      <t xml:space="preserve">c) INDENNITÀ CONDIZIONI DI LAVORO </t>
    </r>
    <r>
      <rPr>
        <b/>
        <i/>
        <sz val="8"/>
        <color indexed="56"/>
        <rFont val="Arial"/>
        <family val="2"/>
      </rPr>
      <t>(ART. 68 C.2 Lett.c) e art. 70-bis CCNL 2016-18)</t>
    </r>
  </si>
  <si>
    <r>
      <t xml:space="preserve">d) INDENNITÀ TURNO, REPERIBILITA' E COMPENSI 24 C.1 CCNL 14.09.2000  </t>
    </r>
    <r>
      <rPr>
        <b/>
        <i/>
        <sz val="8"/>
        <color indexed="56"/>
        <rFont val="Arial"/>
        <family val="2"/>
      </rPr>
      <t>(ART. 68 C.2, Lett. d) CCNL 2016-18)</t>
    </r>
  </si>
  <si>
    <r>
      <t>e) COMPENSI SPECIFICHE RESPONSABILITA'</t>
    </r>
    <r>
      <rPr>
        <b/>
        <i/>
        <sz val="8"/>
        <color indexed="56"/>
        <rFont val="Arial"/>
        <family val="2"/>
      </rPr>
      <t xml:space="preserve">  (ART. 68 C.2, Lett. e) E ART. 70- QUINQUIES CCNL 2016-18)</t>
    </r>
  </si>
  <si>
    <r>
      <rPr>
        <b/>
        <sz val="9"/>
        <color indexed="56"/>
        <rFont val="Arial"/>
        <family val="2"/>
      </rPr>
      <t>f) INDENNITA' DI FUNZIONE POLIZIA LOCALE</t>
    </r>
    <r>
      <rPr>
        <sz val="9"/>
        <rFont val="Arial"/>
        <family val="2"/>
      </rPr>
      <t xml:space="preserve"> </t>
    </r>
    <r>
      <rPr>
        <b/>
        <i/>
        <sz val="8"/>
        <color indexed="56"/>
        <rFont val="Arial"/>
        <family val="2"/>
      </rPr>
      <t>(ART. 68 C.2, Lett. f) E ART. 56-SEXIES CCNL 2016-18)</t>
    </r>
  </si>
  <si>
    <r>
      <t xml:space="preserve">b) PREMI CORRELATI ALLA PERFORMANCE INDIVIDUALE </t>
    </r>
    <r>
      <rPr>
        <b/>
        <i/>
        <sz val="8"/>
        <color indexed="56"/>
        <rFont val="Arial"/>
        <family val="2"/>
      </rPr>
      <t xml:space="preserve">(ART. 68 C.2 Lett. b) CCNL 2016-18) </t>
    </r>
  </si>
  <si>
    <t>LA PARTE PREVALENTE DELLE RISPORSE DI CUI SOPRA E' DESTINATA ALLE SEGUENTI FINALITA':</t>
  </si>
  <si>
    <t>RISORSE ART. 67 COMMA 3 DA DESTINARSI ALLE FINALITA' DI CUI ALL'ART. 68 COMMA 3</t>
  </si>
  <si>
    <t xml:space="preserve">TOTALE     </t>
  </si>
  <si>
    <t xml:space="preserve">ANNO </t>
  </si>
  <si>
    <t>70% AI TRATTAMENTI ECONOMICI SOTTO INDICATI (ART. 68 COMMA 2)</t>
  </si>
  <si>
    <t>30% ALLA FINALITA' SOTTO INDICATA  (ART. 68 COMMA 2)</t>
  </si>
  <si>
    <t>c) numero dei dipendenti cui può essere attribuita la maggiorazione (% da definire  In contrattazione)</t>
  </si>
  <si>
    <t>a) Numero complessivo dipendenti valutatabili</t>
  </si>
  <si>
    <r>
      <t xml:space="preserve">cc) INDENNITÀ SERVIZIO ESTERNO POLIZIA LOCALE </t>
    </r>
    <r>
      <rPr>
        <b/>
        <i/>
        <sz val="8"/>
        <color indexed="56"/>
        <rFont val="Arial"/>
        <family val="2"/>
      </rPr>
      <t>(ART. 56-QUINQUIES CCNL 2016-18)</t>
    </r>
  </si>
  <si>
    <t>MECCANISMO DI CALCOLO RELATIVO ALL'ART. 69 (MAGGIORAZIONE DEL PREMIO, AD UNA LIMITATA QUOTA DI PERSONALE, IN  MISURA NON INFERIORE AL  30%  DEL VALORE MEDIO PRO-CAPITE  DEI PREMI ATTRIBUITI AL PERSONALE VALUTATO  POSITIVAMENTE)</t>
  </si>
  <si>
    <t>b) media individuale dei compensi attribuibili ai sensi dell'art. 68, comma 2, lett. b) (performance Individuale): somma a disposizione/n. dipendenti</t>
  </si>
  <si>
    <r>
      <t>INCENTIVI FUNZIONI TECNICHE (</t>
    </r>
    <r>
      <rPr>
        <i/>
        <sz val="9"/>
        <rFont val="Arial"/>
        <family val="2"/>
      </rPr>
      <t>ART. 113 DEL D.LGS. 50/2016)</t>
    </r>
    <r>
      <rPr>
        <sz val="6"/>
        <rFont val="Arial"/>
        <family val="2"/>
      </rPr>
      <t xml:space="preserve"> (8)</t>
    </r>
    <r>
      <rPr>
        <sz val="9"/>
        <rFont val="Arial"/>
        <family val="2"/>
      </rPr>
      <t xml:space="preserve"> </t>
    </r>
    <r>
      <rPr>
        <b/>
        <i/>
        <sz val="8"/>
        <color indexed="56"/>
        <rFont val="Arial"/>
        <family val="2"/>
      </rPr>
      <t xml:space="preserve">(DICHIARAZIONE CONGIUNTA N. 1 CCNL 2016-18- CDC sez.aut. Del. N. 6/2018) </t>
    </r>
    <r>
      <rPr>
        <b/>
        <i/>
        <sz val="9"/>
        <color indexed="10"/>
        <rFont val="Arial"/>
        <family val="2"/>
      </rPr>
      <t>dal 19.04.2016 al 31.12.2017</t>
    </r>
  </si>
  <si>
    <r>
      <t>INCENTIVI FUNZIONI TECNICHE (</t>
    </r>
    <r>
      <rPr>
        <i/>
        <sz val="9"/>
        <rFont val="Arial"/>
        <family val="2"/>
      </rPr>
      <t>ART. 113 DEL D.LGS. 50/2016)</t>
    </r>
    <r>
      <rPr>
        <sz val="6"/>
        <rFont val="Arial"/>
        <family val="2"/>
      </rPr>
      <t xml:space="preserve"> (8)</t>
    </r>
    <r>
      <rPr>
        <sz val="9"/>
        <rFont val="Arial"/>
        <family val="2"/>
      </rPr>
      <t xml:space="preserve"> </t>
    </r>
    <r>
      <rPr>
        <b/>
        <i/>
        <sz val="8"/>
        <color indexed="56"/>
        <rFont val="Arial"/>
        <family val="2"/>
      </rPr>
      <t>(DICHIARAZIONE CONGIUNTA N. 1 CCNL 2016-18- CDC sez.aut. Del. N. 6/2018)</t>
    </r>
    <r>
      <rPr>
        <b/>
        <i/>
        <sz val="9"/>
        <color indexed="10"/>
        <rFont val="Arial"/>
        <family val="2"/>
      </rPr>
      <t xml:space="preserve"> dal 01.01.2018</t>
    </r>
  </si>
  <si>
    <t>DECURTAZIONI DEL FONDO  ART. 23 COMMA 2 DEL D.LGS. 75/2017</t>
  </si>
  <si>
    <t>DECURTAZIONI DEL FONDO ART. 1 COMMA 236 LEGGE 208/2015</t>
  </si>
  <si>
    <t xml:space="preserve">TOTALE RISORSE DECENTRATE </t>
  </si>
  <si>
    <t>TOTALE  DEPURATO DELLE VOCI NON SOGGETTE AL VINCOLO E DELLE RIDUZIONI/DECURTAZIONI</t>
  </si>
  <si>
    <t xml:space="preserve">"FONDO" POSIZIONI ORGANIZZATIVE ENTI CON LA DIRIGENZA - DAL 2018  </t>
  </si>
  <si>
    <t xml:space="preserve">TOTALE CON PO DEPURATO DELLE VOCI NON SOGGETTE AL VINCOLO E DELLE RIDUZIONI/DECURTAZIONI    </t>
  </si>
  <si>
    <r>
      <t xml:space="preserve">RIDUZIONE FONDO, DAL 2018, IMPORTO PER POSIZIONI ORGANIZZATIVE DELL'ANNO 2017 - ENTI CON DIRIGENZA - </t>
    </r>
    <r>
      <rPr>
        <b/>
        <i/>
        <sz val="8"/>
        <color indexed="62"/>
        <rFont val="Arial"/>
        <family val="2"/>
      </rPr>
      <t>(ART. 67, C. 1, 2° PERIODO, CCNL 2016-18)</t>
    </r>
  </si>
  <si>
    <t>RECUP. FONDI ANNI PRECEDENTI (ART. 4 D.L. 16/2014 - CIRC. 10946 DEL 12.08.2014 - ART. 40 C. 3-QUINQUIES D.LGS. 165/2001 - ART. 67 C.11 CCNL 2016-18)</t>
  </si>
  <si>
    <t xml:space="preserve">TOTALE RISORSE UTILIZZATE PER LE FINALITA' DELL'ART. 68, C. 2 LETT. A, B, C, D, E, F  </t>
  </si>
  <si>
    <r>
      <t xml:space="preserve">INDENNITÀ SERVIZIO ESTERNO POLIZIA LOCALE </t>
    </r>
    <r>
      <rPr>
        <b/>
        <i/>
        <sz val="8"/>
        <color indexed="56"/>
        <rFont val="Arial"/>
        <family val="2"/>
      </rPr>
      <t>(ART. 68, C. 2, Lett. f) E ART. 56-QUATER CCNL 2016-18)</t>
    </r>
  </si>
  <si>
    <t xml:space="preserve">TOTALE RISORE UTILIZZATE DA PARTE STABILE </t>
  </si>
  <si>
    <r>
      <t>COMPENSI PREVISTI DA DISPOSIZIONI DI LEGGE E COMPENSI ISTAT</t>
    </r>
    <r>
      <rPr>
        <b/>
        <i/>
        <sz val="8"/>
        <color indexed="56"/>
        <rFont val="Arial"/>
        <family val="2"/>
      </rPr>
      <t xml:space="preserve"> (ART. 68 C.2 Lett.g), ART. 67 C.3 Lett.c) E art. 70-TER CCNL 2016-18)</t>
    </r>
    <r>
      <rPr>
        <sz val="9"/>
        <rFont val="Arial"/>
        <family val="2"/>
      </rPr>
      <t xml:space="preserve"> </t>
    </r>
  </si>
  <si>
    <r>
      <t xml:space="preserve">RIDETERMINAZIONE PER INCREMENTO STIPENDIO - </t>
    </r>
    <r>
      <rPr>
        <i/>
        <sz val="8"/>
        <rFont val="Arial"/>
        <family val="2"/>
      </rPr>
      <t>(DICHIARAZIONE CONGIUNTA N.14 CCNL 2002-05 - N.1 CCNL 2008-09)</t>
    </r>
    <r>
      <rPr>
        <sz val="9"/>
        <rFont val="Arial"/>
        <family val="2"/>
      </rPr>
      <t xml:space="preserve">                       </t>
    </r>
  </si>
  <si>
    <r>
      <t xml:space="preserve">EURO 83,20 PER UNITA' DI PERSONALE IN SERVIZIO AL 31.12.2015, A DECORRERE DAL 31.12.2018 E A VALERE DAL 2019 </t>
    </r>
    <r>
      <rPr>
        <b/>
        <i/>
        <sz val="8"/>
        <color indexed="62"/>
        <rFont val="Arial"/>
        <family val="2"/>
      </rPr>
      <t>(ART 67 C.2 Lett.a) CCNL 2016-18)</t>
    </r>
    <r>
      <rPr>
        <b/>
        <sz val="9"/>
        <color indexed="62"/>
        <rFont val="Arial"/>
        <family val="2"/>
      </rPr>
      <t xml:space="preserve">     </t>
    </r>
    <r>
      <rPr>
        <b/>
        <sz val="9"/>
        <color indexed="60"/>
        <rFont val="Arial"/>
        <family val="2"/>
      </rPr>
      <t>dichiarazione congiunta n. 5: fuori limite</t>
    </r>
  </si>
  <si>
    <r>
      <t xml:space="preserve">RIA E ASSEGNI AD PERSONAM PERSONALE CESSATO - </t>
    </r>
    <r>
      <rPr>
        <i/>
        <sz val="8"/>
        <rFont val="Arial"/>
        <family val="2"/>
      </rPr>
      <t>(ART. 4, C.2, CCNL 2000-01)</t>
    </r>
    <r>
      <rPr>
        <sz val="9"/>
        <rFont val="Arial"/>
        <family val="2"/>
      </rPr>
      <t xml:space="preserve"> </t>
    </r>
    <r>
      <rPr>
        <b/>
        <i/>
        <sz val="8"/>
        <color indexed="62"/>
        <rFont val="Arial"/>
        <family val="2"/>
      </rPr>
      <t>(ART. 67 C.2 Lett. c) CCNL 2016-18: IMP. INTERO ANNO SUCCESSIVO A CESSAZIONE)</t>
    </r>
  </si>
  <si>
    <r>
      <t xml:space="preserve">ECONOMIE FONDO ANNO PRECEDENTE - (ART. 17, C.5, CCNL 1998-2001) </t>
    </r>
    <r>
      <rPr>
        <b/>
        <i/>
        <sz val="8"/>
        <color indexed="62"/>
        <rFont val="Arial"/>
        <family val="2"/>
      </rPr>
      <t xml:space="preserve"> (ART. 68 C.1, ULTIMO PERIODO, CCNL 2016-18) </t>
    </r>
  </si>
  <si>
    <r>
      <t xml:space="preserve">INCREMENTI CCNL 2002-05 - </t>
    </r>
    <r>
      <rPr>
        <i/>
        <sz val="8"/>
        <rFont val="Arial"/>
        <family val="2"/>
      </rPr>
      <t>(ART. 32 CC. 1,2)</t>
    </r>
    <r>
      <rPr>
        <b/>
        <sz val="9"/>
        <color indexed="62"/>
        <rFont val="Arial"/>
        <family val="2"/>
      </rPr>
      <t xml:space="preserve"> </t>
    </r>
  </si>
  <si>
    <t>RISORSE DECENTRATE</t>
  </si>
  <si>
    <t>di cui:</t>
  </si>
  <si>
    <t>d) valore maggiorazione 30% della media individuale  (30%b)</t>
  </si>
  <si>
    <t>f) somma a disposizione per valutazione perf.  individuale di tutti i dipendenti (somma iniziale - e)</t>
  </si>
  <si>
    <t>e) valore maggiorazione 30% della media individuale moltiplicatao per n. dipendenti potenzialmente interessati dalla maggiorazione stessa (d*c): somma per maggiorazione</t>
  </si>
  <si>
    <r>
      <t xml:space="preserve">INCREMENTI CCNL 2002-05 - (ART. 32 C. 7) </t>
    </r>
    <r>
      <rPr>
        <b/>
        <sz val="8"/>
        <color indexed="62"/>
        <rFont val="Arial"/>
        <family val="2"/>
      </rPr>
      <t>(CONFLUISCE STABILMENTE LO 0,20% M.S. 2001, NON UTILIZZATO NEL 2017 PER A.P., ART. 67, C.1, 3° PER. CCNL 2016-18)</t>
    </r>
  </si>
  <si>
    <t>questo valore se &gt; 0 va riportato nella riga 49</t>
  </si>
  <si>
    <t>valore  dipendenti senza maggiorazione</t>
  </si>
  <si>
    <t>valori dipendenti con maggiorazione</t>
  </si>
  <si>
    <r>
      <rPr>
        <b/>
        <sz val="9"/>
        <color indexed="62"/>
        <rFont val="Arial"/>
        <family val="2"/>
      </rPr>
      <t>RIDETERMINAZIONE PER INCREMENTO STIPENDIO</t>
    </r>
    <r>
      <rPr>
        <sz val="9"/>
        <rFont val="Arial"/>
        <family val="2"/>
      </rPr>
      <t xml:space="preserve"> - </t>
    </r>
    <r>
      <rPr>
        <b/>
        <i/>
        <sz val="8"/>
        <color indexed="62"/>
        <rFont val="Arial"/>
        <family val="2"/>
      </rPr>
      <t xml:space="preserve">(ART. 67 C.2 Lett. b), CCNL 2016-18) </t>
    </r>
    <r>
      <rPr>
        <sz val="9"/>
        <rFont val="Arial"/>
        <family val="2"/>
      </rPr>
      <t xml:space="preserve">       </t>
    </r>
    <r>
      <rPr>
        <b/>
        <sz val="9"/>
        <color indexed="10"/>
        <rFont val="Arial"/>
        <family val="2"/>
      </rPr>
      <t>dichiarazione congiunta n. 5: fuori limite gli incrementi derivanti da CCNL 16-18</t>
    </r>
  </si>
  <si>
    <r>
      <t xml:space="preserve">INCREMENTO PER RIDUZIONE STABILE STRAORDINARIO - </t>
    </r>
    <r>
      <rPr>
        <i/>
        <sz val="8"/>
        <rFont val="Arial"/>
        <family val="2"/>
      </rPr>
      <t>(ART. 14 C.1 CCNL 1998-2001)</t>
    </r>
    <r>
      <rPr>
        <b/>
        <i/>
        <sz val="8"/>
        <color indexed="62"/>
        <rFont val="Arial"/>
        <family val="2"/>
      </rPr>
      <t xml:space="preserve"> (ART. 67 C.2 Lett. g) CCNL 2016-18)</t>
    </r>
    <r>
      <rPr>
        <sz val="9"/>
        <rFont val="Arial"/>
        <family val="2"/>
      </rPr>
      <t xml:space="preserve">           </t>
    </r>
    <r>
      <rPr>
        <b/>
        <sz val="9"/>
        <color indexed="60"/>
        <rFont val="Arial"/>
        <family val="2"/>
      </rPr>
      <t>neutri gli incrementi successivi al 2016, perché finanziati da una corrispondente riduzione delle risorse per straordinario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</si>
</sst>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_€_-;\-* #,##0.00\ _€_-;_-* &quot;-&quot;??\ _€_-;_-@_-"/>
    <numFmt numFmtId="165" formatCode="_-* #,##0.00_-;\-* #,##0.00_-;_-* \-??_-;_-@_-"/>
    <numFmt numFmtId="166" formatCode="#,##0_ ;\-#,##0\ "/>
    <numFmt numFmtId="167" formatCode="0_ ;\-0\ "/>
    <numFmt numFmtId="168" formatCode="_-* #,##0_-;\-* #,##0_-;_-* \-??_-;_-@_-"/>
    <numFmt numFmtId="169" formatCode="#,###"/>
    <numFmt numFmtId="170" formatCode="_-* #,##0_-;\-* #,##0_-;_-* &quot;-&quot;??_-;_-@_-"/>
  </numFmts>
  <fonts count="61" x14ac:knownFonts="1">
    <font>
      <sz val="11"/>
      <color indexed="8"/>
      <name val="Calibri"/>
      <family val="2"/>
    </font>
    <font>
      <b/>
      <sz val="14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sz val="9"/>
      <color indexed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i/>
      <sz val="9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i/>
      <sz val="8"/>
      <color indexed="10"/>
      <name val="Arial"/>
      <family val="2"/>
    </font>
    <font>
      <b/>
      <sz val="9"/>
      <color indexed="62"/>
      <name val="Arial"/>
      <family val="2"/>
    </font>
    <font>
      <b/>
      <i/>
      <sz val="8"/>
      <color indexed="62"/>
      <name val="Arial"/>
      <family val="2"/>
    </font>
    <font>
      <b/>
      <i/>
      <sz val="9"/>
      <name val="Arial"/>
      <family val="2"/>
    </font>
    <font>
      <b/>
      <i/>
      <sz val="9"/>
      <color indexed="62"/>
      <name val="Arial"/>
      <family val="2"/>
    </font>
    <font>
      <b/>
      <sz val="8"/>
      <name val="Arial"/>
      <family val="2"/>
    </font>
    <font>
      <i/>
      <sz val="6"/>
      <name val="Arial"/>
      <family val="2"/>
    </font>
    <font>
      <sz val="6"/>
      <name val="Arial"/>
      <family val="2"/>
    </font>
    <font>
      <sz val="11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6"/>
      <color indexed="8"/>
      <name val="Arial"/>
      <family val="2"/>
    </font>
    <font>
      <b/>
      <i/>
      <sz val="8"/>
      <color indexed="56"/>
      <name val="Arial"/>
      <family val="2"/>
    </font>
    <font>
      <b/>
      <i/>
      <sz val="9"/>
      <color indexed="56"/>
      <name val="Arial"/>
      <family val="2"/>
    </font>
    <font>
      <b/>
      <sz val="9"/>
      <color indexed="56"/>
      <name val="Arial"/>
      <family val="2"/>
    </font>
    <font>
      <b/>
      <sz val="8"/>
      <color indexed="56"/>
      <name val="Arial"/>
      <family val="2"/>
    </font>
    <font>
      <b/>
      <i/>
      <vertAlign val="superscript"/>
      <sz val="11"/>
      <color indexed="56"/>
      <name val="Arial"/>
      <family val="2"/>
    </font>
    <font>
      <b/>
      <i/>
      <vertAlign val="superscript"/>
      <sz val="14"/>
      <color indexed="56"/>
      <name val="Arial"/>
      <family val="2"/>
    </font>
    <font>
      <b/>
      <sz val="11"/>
      <color indexed="8"/>
      <name val="Calibri"/>
      <family val="2"/>
    </font>
    <font>
      <b/>
      <i/>
      <sz val="8"/>
      <color indexed="60"/>
      <name val="Arial"/>
      <family val="2"/>
    </font>
    <font>
      <i/>
      <sz val="9"/>
      <color indexed="8"/>
      <name val="Arial"/>
      <family val="2"/>
    </font>
    <font>
      <b/>
      <i/>
      <vertAlign val="superscript"/>
      <sz val="11"/>
      <color indexed="10"/>
      <name val="Arial"/>
      <family val="2"/>
    </font>
    <font>
      <b/>
      <i/>
      <vertAlign val="superscript"/>
      <sz val="14"/>
      <color indexed="10"/>
      <name val="Arial"/>
      <family val="2"/>
    </font>
    <font>
      <b/>
      <i/>
      <sz val="9"/>
      <color indexed="10"/>
      <name val="Arial"/>
      <family val="2"/>
    </font>
    <font>
      <b/>
      <sz val="16"/>
      <color indexed="8"/>
      <name val="Calibri"/>
      <family val="2"/>
    </font>
    <font>
      <b/>
      <sz val="13"/>
      <color indexed="8"/>
      <name val="Calibri"/>
      <family val="2"/>
    </font>
    <font>
      <b/>
      <sz val="9"/>
      <color indexed="60"/>
      <name val="Arial"/>
      <family val="2"/>
    </font>
    <font>
      <b/>
      <sz val="8"/>
      <color indexed="62"/>
      <name val="Arial"/>
      <family val="2"/>
    </font>
    <font>
      <b/>
      <sz val="9"/>
      <color rgb="FFFF0000"/>
      <name val="Arial"/>
      <family val="2"/>
    </font>
    <font>
      <b/>
      <sz val="9"/>
      <color theme="3"/>
      <name val="Arial"/>
      <family val="2"/>
    </font>
    <font>
      <sz val="10"/>
      <color theme="1"/>
      <name val="Arial"/>
      <family val="2"/>
    </font>
    <font>
      <i/>
      <vertAlign val="superscript"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rgb="FF002060"/>
      <name val="Arial"/>
      <family val="2"/>
    </font>
    <font>
      <b/>
      <i/>
      <vertAlign val="superscript"/>
      <sz val="11"/>
      <color rgb="FFFF0000"/>
      <name val="Arial"/>
      <family val="2"/>
    </font>
    <font>
      <b/>
      <sz val="8"/>
      <color rgb="FFAB4500"/>
      <name val="Calibri"/>
      <family val="2"/>
    </font>
    <font>
      <b/>
      <sz val="11"/>
      <color theme="3"/>
      <name val="Calibri"/>
      <family val="2"/>
    </font>
    <font>
      <b/>
      <sz val="8"/>
      <color rgb="FFC00000"/>
      <name val="Calibri"/>
      <family val="2"/>
    </font>
    <font>
      <b/>
      <sz val="14"/>
      <color rgb="FFC00000"/>
      <name val="Calibri"/>
      <family val="2"/>
    </font>
    <font>
      <b/>
      <sz val="11"/>
      <color rgb="FFC00000"/>
      <name val="Calibri"/>
      <family val="2"/>
    </font>
    <font>
      <b/>
      <sz val="16"/>
      <color rgb="FFFF0000"/>
      <name val="Calibri"/>
      <family val="2"/>
    </font>
    <font>
      <b/>
      <sz val="10"/>
      <color rgb="FF002060"/>
      <name val="Arial"/>
      <family val="2"/>
    </font>
    <font>
      <b/>
      <sz val="10"/>
      <color rgb="FF008000"/>
      <name val="Arial"/>
      <family val="2"/>
    </font>
    <font>
      <b/>
      <sz val="10"/>
      <color rgb="FF339933"/>
      <name val="Arial"/>
      <family val="2"/>
    </font>
    <font>
      <b/>
      <i/>
      <sz val="9"/>
      <color theme="4" tint="-0.249977111117893"/>
      <name val="Arial"/>
      <family val="2"/>
    </font>
    <font>
      <b/>
      <sz val="10"/>
      <color rgb="FFFF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theme="4" tint="0.79998168889431442"/>
        <bgColor indexed="49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gray125">
        <bgColor theme="1" tint="0.49998474074526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DC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49"/>
      </patternFill>
    </fill>
    <fill>
      <patternFill patternType="gray125">
        <bgColor theme="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FF66"/>
        <bgColor indexed="49"/>
      </patternFill>
    </fill>
  </fills>
  <borders count="5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5" fontId="13" fillId="0" borderId="0" applyFill="0" applyBorder="0" applyAlignment="0" applyProtection="0"/>
  </cellStyleXfs>
  <cellXfs count="20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</xf>
    <xf numFmtId="166" fontId="0" fillId="0" borderId="0" xfId="1" applyNumberFormat="1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horizontal="left" vertical="center"/>
    </xf>
    <xf numFmtId="166" fontId="5" fillId="0" borderId="2" xfId="1" applyNumberFormat="1" applyFont="1" applyFill="1" applyBorder="1" applyAlignment="1" applyProtection="1">
      <alignment vertical="center"/>
    </xf>
    <xf numFmtId="49" fontId="6" fillId="0" borderId="1" xfId="0" applyNumberFormat="1" applyFont="1" applyFill="1" applyBorder="1" applyAlignment="1" applyProtection="1">
      <alignment horizontal="left" vertical="center" indent="1"/>
    </xf>
    <xf numFmtId="169" fontId="0" fillId="0" borderId="0" xfId="0" applyNumberFormat="1" applyAlignment="1">
      <alignment vertical="center"/>
    </xf>
    <xf numFmtId="0" fontId="2" fillId="0" borderId="3" xfId="0" applyFont="1" applyFill="1" applyBorder="1" applyAlignment="1" applyProtection="1">
      <alignment horizontal="right" vertical="center" indent="1"/>
    </xf>
    <xf numFmtId="0" fontId="3" fillId="0" borderId="4" xfId="0" applyFont="1" applyFill="1" applyBorder="1" applyAlignment="1" applyProtection="1">
      <alignment horizontal="left" vertical="center"/>
    </xf>
    <xf numFmtId="0" fontId="9" fillId="3" borderId="5" xfId="0" applyFont="1" applyFill="1" applyBorder="1" applyAlignment="1" applyProtection="1">
      <alignment horizontal="right" vertical="center" indent="1"/>
    </xf>
    <xf numFmtId="49" fontId="8" fillId="0" borderId="5" xfId="0" applyNumberFormat="1" applyFont="1" applyFill="1" applyBorder="1" applyAlignment="1" applyProtection="1">
      <alignment horizontal="right" vertical="center" indent="1"/>
    </xf>
    <xf numFmtId="49" fontId="43" fillId="0" borderId="1" xfId="0" applyNumberFormat="1" applyFont="1" applyFill="1" applyBorder="1" applyAlignment="1" applyProtection="1">
      <alignment horizontal="right" vertical="center" indent="1"/>
    </xf>
    <xf numFmtId="49" fontId="43" fillId="0" borderId="5" xfId="0" applyNumberFormat="1" applyFont="1" applyFill="1" applyBorder="1" applyAlignment="1" applyProtection="1">
      <alignment horizontal="right" vertical="center" indent="1"/>
    </xf>
    <xf numFmtId="49" fontId="44" fillId="0" borderId="6" xfId="0" applyNumberFormat="1" applyFont="1" applyFill="1" applyBorder="1" applyAlignment="1" applyProtection="1">
      <alignment horizontal="right" vertical="center" indent="1"/>
    </xf>
    <xf numFmtId="166" fontId="5" fillId="0" borderId="0" xfId="1" applyNumberFormat="1" applyFont="1" applyFill="1" applyBorder="1" applyAlignment="1" applyProtection="1">
      <alignment vertical="center"/>
    </xf>
    <xf numFmtId="168" fontId="5" fillId="0" borderId="1" xfId="1" applyNumberFormat="1" applyFont="1" applyFill="1" applyBorder="1" applyAlignment="1" applyProtection="1">
      <alignment horizontal="right" vertical="center"/>
      <protection locked="0"/>
    </xf>
    <xf numFmtId="168" fontId="5" fillId="0" borderId="8" xfId="1" applyNumberFormat="1" applyFont="1" applyFill="1" applyBorder="1" applyAlignment="1" applyProtection="1">
      <alignment horizontal="right" vertical="center"/>
      <protection locked="0"/>
    </xf>
    <xf numFmtId="168" fontId="45" fillId="0" borderId="1" xfId="1" applyNumberFormat="1" applyFont="1" applyFill="1" applyBorder="1" applyAlignment="1" applyProtection="1">
      <alignment horizontal="right" vertical="center"/>
      <protection locked="0"/>
    </xf>
    <xf numFmtId="166" fontId="4" fillId="0" borderId="2" xfId="1" applyNumberFormat="1" applyFont="1" applyFill="1" applyBorder="1" applyAlignment="1" applyProtection="1">
      <alignment horizontal="right" vertical="center"/>
    </xf>
    <xf numFmtId="166" fontId="0" fillId="0" borderId="0" xfId="1" applyNumberFormat="1" applyFont="1" applyFill="1" applyBorder="1" applyAlignment="1" applyProtection="1">
      <alignment horizontal="right" vertical="center"/>
    </xf>
    <xf numFmtId="166" fontId="4" fillId="0" borderId="0" xfId="1" applyNumberFormat="1" applyFont="1" applyFill="1" applyBorder="1" applyAlignment="1" applyProtection="1">
      <alignment horizontal="right" vertical="center"/>
    </xf>
    <xf numFmtId="168" fontId="5" fillId="0" borderId="7" xfId="1" applyNumberFormat="1" applyFont="1" applyFill="1" applyBorder="1" applyAlignment="1" applyProtection="1">
      <alignment horizontal="right" vertical="center"/>
      <protection locked="0"/>
    </xf>
    <xf numFmtId="168" fontId="5" fillId="0" borderId="9" xfId="1" applyNumberFormat="1" applyFont="1" applyFill="1" applyBorder="1" applyAlignment="1" applyProtection="1">
      <alignment horizontal="right" vertical="center"/>
      <protection locked="0"/>
    </xf>
    <xf numFmtId="168" fontId="5" fillId="0" borderId="5" xfId="1" applyNumberFormat="1" applyFont="1" applyFill="1" applyBorder="1" applyAlignment="1" applyProtection="1">
      <alignment horizontal="right" vertical="center"/>
      <protection locked="0"/>
    </xf>
    <xf numFmtId="168" fontId="5" fillId="5" borderId="5" xfId="1" applyNumberFormat="1" applyFont="1" applyFill="1" applyBorder="1" applyAlignment="1" applyProtection="1">
      <alignment horizontal="right" vertical="center"/>
      <protection locked="0"/>
    </xf>
    <xf numFmtId="168" fontId="2" fillId="4" borderId="10" xfId="1" applyNumberFormat="1" applyFont="1" applyFill="1" applyBorder="1" applyAlignment="1" applyProtection="1">
      <alignment horizontal="right" vertical="center"/>
    </xf>
    <xf numFmtId="0" fontId="2" fillId="6" borderId="0" xfId="0" applyFont="1" applyFill="1" applyBorder="1" applyAlignment="1" applyProtection="1">
      <alignment horizontal="right" vertical="center" wrapText="1" indent="1"/>
    </xf>
    <xf numFmtId="166" fontId="5" fillId="7" borderId="11" xfId="1" applyNumberFormat="1" applyFont="1" applyFill="1" applyBorder="1" applyAlignment="1" applyProtection="1">
      <alignment vertical="center"/>
    </xf>
    <xf numFmtId="0" fontId="14" fillId="0" borderId="0" xfId="0" applyFont="1" applyAlignment="1" applyProtection="1">
      <alignment vertical="center"/>
    </xf>
    <xf numFmtId="166" fontId="23" fillId="0" borderId="0" xfId="1" applyNumberFormat="1" applyFont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166" fontId="23" fillId="0" borderId="0" xfId="1" applyNumberFormat="1" applyFont="1" applyFill="1" applyAlignment="1" applyProtection="1">
      <alignment vertical="center"/>
    </xf>
    <xf numFmtId="166" fontId="0" fillId="0" borderId="0" xfId="1" applyNumberFormat="1" applyFont="1" applyFill="1" applyAlignment="1" applyProtection="1">
      <alignment vertical="center"/>
    </xf>
    <xf numFmtId="49" fontId="46" fillId="0" borderId="0" xfId="0" applyNumberFormat="1" applyFont="1" applyAlignment="1">
      <alignment vertical="center"/>
    </xf>
    <xf numFmtId="49" fontId="47" fillId="0" borderId="1" xfId="0" applyNumberFormat="1" applyFont="1" applyFill="1" applyBorder="1" applyAlignment="1" applyProtection="1">
      <alignment horizontal="left" vertical="center" indent="1"/>
    </xf>
    <xf numFmtId="49" fontId="48" fillId="0" borderId="8" xfId="0" applyNumberFormat="1" applyFont="1" applyFill="1" applyBorder="1" applyAlignment="1" applyProtection="1">
      <alignment horizontal="left" vertical="center" indent="1"/>
    </xf>
    <xf numFmtId="49" fontId="6" fillId="0" borderId="13" xfId="0" applyNumberFormat="1" applyFont="1" applyFill="1" applyBorder="1" applyAlignment="1" applyProtection="1">
      <alignment horizontal="left" vertical="center" indent="1"/>
    </xf>
    <xf numFmtId="49" fontId="6" fillId="0" borderId="8" xfId="0" applyNumberFormat="1" applyFont="1" applyFill="1" applyBorder="1" applyAlignment="1" applyProtection="1">
      <alignment horizontal="left" vertical="center" indent="1"/>
    </xf>
    <xf numFmtId="0" fontId="9" fillId="3" borderId="13" xfId="0" applyFont="1" applyFill="1" applyBorder="1" applyAlignment="1" applyProtection="1">
      <alignment horizontal="right" vertical="center" indent="1"/>
    </xf>
    <xf numFmtId="49" fontId="24" fillId="0" borderId="0" xfId="0" applyNumberFormat="1" applyFont="1" applyFill="1" applyBorder="1" applyAlignment="1" applyProtection="1">
      <alignment horizontal="right" vertical="center" indent="1"/>
    </xf>
    <xf numFmtId="167" fontId="2" fillId="10" borderId="5" xfId="1" applyNumberFormat="1" applyFont="1" applyFill="1" applyBorder="1" applyAlignment="1" applyProtection="1">
      <alignment horizontal="centerContinuous" vertical="center"/>
    </xf>
    <xf numFmtId="49" fontId="6" fillId="9" borderId="5" xfId="0" applyNumberFormat="1" applyFont="1" applyFill="1" applyBorder="1" applyAlignment="1" applyProtection="1">
      <alignment horizontal="left" vertical="center" indent="1"/>
    </xf>
    <xf numFmtId="166" fontId="5" fillId="0" borderId="15" xfId="1" applyNumberFormat="1" applyFont="1" applyBorder="1" applyAlignment="1">
      <alignment vertical="center"/>
    </xf>
    <xf numFmtId="49" fontId="6" fillId="0" borderId="10" xfId="0" applyNumberFormat="1" applyFont="1" applyFill="1" applyBorder="1" applyAlignment="1" applyProtection="1">
      <alignment horizontal="left" vertical="center" indent="1"/>
    </xf>
    <xf numFmtId="170" fontId="5" fillId="0" borderId="10" xfId="1" applyNumberFormat="1" applyFont="1" applyFill="1" applyBorder="1" applyAlignment="1" applyProtection="1">
      <alignment vertical="center"/>
      <protection locked="0"/>
    </xf>
    <xf numFmtId="49" fontId="6" fillId="9" borderId="16" xfId="0" applyNumberFormat="1" applyFont="1" applyFill="1" applyBorder="1" applyAlignment="1" applyProtection="1">
      <alignment horizontal="left" vertical="center" indent="1"/>
    </xf>
    <xf numFmtId="49" fontId="6" fillId="9" borderId="10" xfId="0" applyNumberFormat="1" applyFont="1" applyFill="1" applyBorder="1" applyAlignment="1" applyProtection="1">
      <alignment horizontal="left" vertical="center" indent="1"/>
    </xf>
    <xf numFmtId="49" fontId="6" fillId="8" borderId="5" xfId="0" applyNumberFormat="1" applyFont="1" applyFill="1" applyBorder="1" applyAlignment="1" applyProtection="1">
      <alignment horizontal="left" vertical="center" indent="1"/>
    </xf>
    <xf numFmtId="49" fontId="48" fillId="8" borderId="5" xfId="0" applyNumberFormat="1" applyFont="1" applyFill="1" applyBorder="1" applyAlignment="1" applyProtection="1">
      <alignment horizontal="left" vertical="center" indent="1"/>
    </xf>
    <xf numFmtId="170" fontId="5" fillId="0" borderId="17" xfId="1" applyNumberFormat="1" applyFont="1" applyFill="1" applyBorder="1" applyAlignment="1" applyProtection="1">
      <alignment vertical="center"/>
      <protection locked="0"/>
    </xf>
    <xf numFmtId="49" fontId="6" fillId="8" borderId="16" xfId="0" applyNumberFormat="1" applyFont="1" applyFill="1" applyBorder="1" applyAlignment="1" applyProtection="1">
      <alignment horizontal="left" vertical="center" indent="1"/>
    </xf>
    <xf numFmtId="170" fontId="5" fillId="9" borderId="18" xfId="1" applyNumberFormat="1" applyFont="1" applyFill="1" applyBorder="1" applyAlignment="1" applyProtection="1">
      <alignment vertical="center"/>
      <protection locked="0"/>
    </xf>
    <xf numFmtId="170" fontId="5" fillId="9" borderId="10" xfId="1" applyNumberFormat="1" applyFont="1" applyFill="1" applyBorder="1" applyAlignment="1" applyProtection="1">
      <alignment vertical="center"/>
      <protection locked="0"/>
    </xf>
    <xf numFmtId="170" fontId="5" fillId="9" borderId="19" xfId="1" applyNumberFormat="1" applyFont="1" applyFill="1" applyBorder="1" applyAlignment="1" applyProtection="1">
      <alignment vertical="center"/>
      <protection locked="0"/>
    </xf>
    <xf numFmtId="170" fontId="5" fillId="9" borderId="5" xfId="1" applyNumberFormat="1" applyFont="1" applyFill="1" applyBorder="1" applyAlignment="1" applyProtection="1">
      <alignment vertical="center"/>
      <protection locked="0"/>
    </xf>
    <xf numFmtId="170" fontId="5" fillId="9" borderId="20" xfId="1" applyNumberFormat="1" applyFont="1" applyFill="1" applyBorder="1" applyAlignment="1" applyProtection="1">
      <alignment vertical="center"/>
      <protection locked="0"/>
    </xf>
    <xf numFmtId="170" fontId="5" fillId="9" borderId="17" xfId="1" applyNumberFormat="1" applyFont="1" applyFill="1" applyBorder="1" applyAlignment="1" applyProtection="1">
      <alignment vertical="center"/>
      <protection locked="0"/>
    </xf>
    <xf numFmtId="170" fontId="5" fillId="8" borderId="18" xfId="1" applyNumberFormat="1" applyFont="1" applyFill="1" applyBorder="1" applyAlignment="1" applyProtection="1">
      <alignment vertical="center"/>
      <protection locked="0"/>
    </xf>
    <xf numFmtId="170" fontId="5" fillId="8" borderId="20" xfId="1" applyNumberFormat="1" applyFont="1" applyFill="1" applyBorder="1" applyAlignment="1" applyProtection="1">
      <alignment vertical="center"/>
      <protection locked="0"/>
    </xf>
    <xf numFmtId="49" fontId="24" fillId="11" borderId="21" xfId="0" applyNumberFormat="1" applyFont="1" applyFill="1" applyBorder="1" applyAlignment="1" applyProtection="1">
      <alignment horizontal="right" vertical="center" indent="1"/>
    </xf>
    <xf numFmtId="170" fontId="5" fillId="9" borderId="22" xfId="1" applyNumberFormat="1" applyFont="1" applyFill="1" applyBorder="1" applyAlignment="1" applyProtection="1">
      <alignment vertical="center"/>
      <protection locked="0"/>
    </xf>
    <xf numFmtId="170" fontId="5" fillId="8" borderId="17" xfId="1" applyNumberFormat="1" applyFont="1" applyFill="1" applyBorder="1" applyAlignment="1" applyProtection="1">
      <alignment vertical="center"/>
      <protection locked="0"/>
    </xf>
    <xf numFmtId="170" fontId="5" fillId="8" borderId="22" xfId="1" applyNumberFormat="1" applyFont="1" applyFill="1" applyBorder="1" applyAlignment="1" applyProtection="1">
      <alignment vertical="center"/>
      <protection locked="0"/>
    </xf>
    <xf numFmtId="49" fontId="24" fillId="12" borderId="21" xfId="0" applyNumberFormat="1" applyFont="1" applyFill="1" applyBorder="1" applyAlignment="1" applyProtection="1">
      <alignment horizontal="right" vertical="center" indent="1"/>
    </xf>
    <xf numFmtId="170" fontId="5" fillId="12" borderId="14" xfId="1" applyNumberFormat="1" applyFont="1" applyFill="1" applyBorder="1" applyAlignment="1" applyProtection="1">
      <alignment vertical="center"/>
      <protection locked="0"/>
    </xf>
    <xf numFmtId="49" fontId="6" fillId="0" borderId="17" xfId="0" applyNumberFormat="1" applyFont="1" applyFill="1" applyBorder="1" applyAlignment="1" applyProtection="1">
      <alignment horizontal="left" vertical="center" indent="1"/>
    </xf>
    <xf numFmtId="170" fontId="0" fillId="11" borderId="14" xfId="0" applyNumberFormat="1" applyFill="1" applyBorder="1"/>
    <xf numFmtId="170" fontId="10" fillId="13" borderId="14" xfId="1" applyNumberFormat="1" applyFont="1" applyFill="1" applyBorder="1" applyAlignment="1" applyProtection="1">
      <alignment vertical="center"/>
    </xf>
    <xf numFmtId="170" fontId="0" fillId="14" borderId="14" xfId="0" applyNumberFormat="1" applyFill="1" applyBorder="1"/>
    <xf numFmtId="0" fontId="3" fillId="0" borderId="0" xfId="0" applyFont="1" applyFill="1" applyBorder="1" applyAlignment="1" applyProtection="1">
      <alignment horizontal="left" vertical="center"/>
    </xf>
    <xf numFmtId="49" fontId="24" fillId="13" borderId="21" xfId="0" applyNumberFormat="1" applyFont="1" applyFill="1" applyBorder="1" applyAlignment="1" applyProtection="1">
      <alignment horizontal="right" vertical="center" indent="1"/>
    </xf>
    <xf numFmtId="0" fontId="33" fillId="10" borderId="14" xfId="0" applyFont="1" applyFill="1" applyBorder="1"/>
    <xf numFmtId="0" fontId="0" fillId="10" borderId="14" xfId="0" applyFill="1" applyBorder="1"/>
    <xf numFmtId="49" fontId="24" fillId="14" borderId="14" xfId="0" applyNumberFormat="1" applyFont="1" applyFill="1" applyBorder="1" applyAlignment="1" applyProtection="1">
      <alignment horizontal="right" vertical="center" indent="1"/>
    </xf>
    <xf numFmtId="49" fontId="6" fillId="8" borderId="5" xfId="0" applyNumberFormat="1" applyFont="1" applyFill="1" applyBorder="1" applyAlignment="1" applyProtection="1">
      <alignment horizontal="left" vertical="center" wrapText="1" indent="1"/>
    </xf>
    <xf numFmtId="49" fontId="6" fillId="9" borderId="12" xfId="0" applyNumberFormat="1" applyFont="1" applyFill="1" applyBorder="1" applyAlignment="1" applyProtection="1">
      <alignment horizontal="left" vertical="center" indent="1"/>
    </xf>
    <xf numFmtId="168" fontId="2" fillId="15" borderId="9" xfId="1" applyNumberFormat="1" applyFont="1" applyFill="1" applyBorder="1" applyAlignment="1" applyProtection="1">
      <alignment horizontal="right" vertical="center"/>
    </xf>
    <xf numFmtId="168" fontId="2" fillId="15" borderId="17" xfId="1" applyNumberFormat="1" applyFont="1" applyFill="1" applyBorder="1" applyAlignment="1" applyProtection="1">
      <alignment horizontal="right" vertical="center"/>
    </xf>
    <xf numFmtId="166" fontId="5" fillId="16" borderId="11" xfId="1" applyNumberFormat="1" applyFont="1" applyFill="1" applyBorder="1" applyAlignment="1" applyProtection="1">
      <alignment vertical="center"/>
    </xf>
    <xf numFmtId="49" fontId="28" fillId="0" borderId="1" xfId="0" applyNumberFormat="1" applyFont="1" applyFill="1" applyBorder="1" applyAlignment="1" applyProtection="1">
      <alignment horizontal="left" vertical="center" indent="1"/>
    </xf>
    <xf numFmtId="49" fontId="49" fillId="0" borderId="0" xfId="0" applyNumberFormat="1" applyFont="1" applyAlignment="1">
      <alignment vertical="top" wrapText="1"/>
    </xf>
    <xf numFmtId="0" fontId="39" fillId="0" borderId="0" xfId="0" applyFont="1" applyAlignment="1">
      <alignment horizontal="center" vertical="center"/>
    </xf>
    <xf numFmtId="49" fontId="6" fillId="0" borderId="23" xfId="0" applyNumberFormat="1" applyFont="1" applyFill="1" applyBorder="1" applyAlignment="1" applyProtection="1">
      <alignment horizontal="left" vertical="center" indent="1"/>
    </xf>
    <xf numFmtId="49" fontId="48" fillId="0" borderId="23" xfId="0" applyNumberFormat="1" applyFont="1" applyFill="1" applyBorder="1" applyAlignment="1" applyProtection="1">
      <alignment horizontal="left" vertical="center" indent="1"/>
    </xf>
    <xf numFmtId="49" fontId="6" fillId="0" borderId="24" xfId="0" applyNumberFormat="1" applyFont="1" applyFill="1" applyBorder="1" applyAlignment="1" applyProtection="1">
      <alignment horizontal="left" vertical="center" indent="1"/>
    </xf>
    <xf numFmtId="49" fontId="6" fillId="0" borderId="25" xfId="0" applyNumberFormat="1" applyFont="1" applyFill="1" applyBorder="1" applyAlignment="1" applyProtection="1">
      <alignment horizontal="left" vertical="center" indent="1"/>
    </xf>
    <xf numFmtId="49" fontId="47" fillId="0" borderId="24" xfId="0" applyNumberFormat="1" applyFont="1" applyFill="1" applyBorder="1" applyAlignment="1" applyProtection="1">
      <alignment horizontal="left" vertical="center" indent="1"/>
    </xf>
    <xf numFmtId="49" fontId="28" fillId="0" borderId="26" xfId="0" applyNumberFormat="1" applyFont="1" applyFill="1" applyBorder="1" applyAlignment="1" applyProtection="1">
      <alignment horizontal="left" vertical="center" indent="1"/>
    </xf>
    <xf numFmtId="0" fontId="0" fillId="0" borderId="20" xfId="0" applyBorder="1"/>
    <xf numFmtId="0" fontId="0" fillId="14" borderId="14" xfId="0" applyFill="1" applyBorder="1"/>
    <xf numFmtId="49" fontId="6" fillId="5" borderId="27" xfId="0" applyNumberFormat="1" applyFont="1" applyFill="1" applyBorder="1" applyAlignment="1" applyProtection="1">
      <alignment horizontal="left" vertical="center" indent="1"/>
    </xf>
    <xf numFmtId="49" fontId="48" fillId="5" borderId="28" xfId="0" applyNumberFormat="1" applyFont="1" applyFill="1" applyBorder="1" applyAlignment="1" applyProtection="1">
      <alignment horizontal="left" vertical="center" indent="1"/>
    </xf>
    <xf numFmtId="49" fontId="6" fillId="5" borderId="28" xfId="0" applyNumberFormat="1" applyFont="1" applyFill="1" applyBorder="1" applyAlignment="1" applyProtection="1">
      <alignment horizontal="left" vertical="center" indent="1"/>
    </xf>
    <xf numFmtId="49" fontId="6" fillId="5" borderId="29" xfId="0" applyNumberFormat="1" applyFont="1" applyFill="1" applyBorder="1" applyAlignment="1" applyProtection="1">
      <alignment horizontal="left" vertical="center" inden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49" fontId="6" fillId="5" borderId="14" xfId="0" applyNumberFormat="1" applyFont="1" applyFill="1" applyBorder="1" applyAlignment="1" applyProtection="1">
      <alignment horizontal="left" vertical="center" wrapText="1" indent="1"/>
    </xf>
    <xf numFmtId="0" fontId="0" fillId="0" borderId="19" xfId="0" applyBorder="1"/>
    <xf numFmtId="0" fontId="0" fillId="0" borderId="30" xfId="0" applyBorder="1" applyAlignment="1">
      <alignment horizontal="left" vertical="center"/>
    </xf>
    <xf numFmtId="0" fontId="0" fillId="0" borderId="30" xfId="0" applyBorder="1" applyAlignment="1">
      <alignment wrapText="1"/>
    </xf>
    <xf numFmtId="166" fontId="13" fillId="11" borderId="31" xfId="1" applyNumberFormat="1" applyFont="1" applyFill="1" applyBorder="1" applyAlignment="1" applyProtection="1">
      <alignment vertical="center"/>
    </xf>
    <xf numFmtId="0" fontId="33" fillId="0" borderId="14" xfId="0" applyFont="1" applyBorder="1" applyAlignment="1">
      <alignment horizontal="right"/>
    </xf>
    <xf numFmtId="0" fontId="0" fillId="0" borderId="30" xfId="0" applyBorder="1" applyAlignment="1">
      <alignment horizontal="left" vertical="center" wrapText="1"/>
    </xf>
    <xf numFmtId="49" fontId="6" fillId="5" borderId="1" xfId="0" applyNumberFormat="1" applyFont="1" applyFill="1" applyBorder="1" applyAlignment="1" applyProtection="1">
      <alignment horizontal="left" vertical="center" wrapText="1" indent="1"/>
    </xf>
    <xf numFmtId="49" fontId="44" fillId="5" borderId="1" xfId="0" applyNumberFormat="1" applyFont="1" applyFill="1" applyBorder="1" applyAlignment="1" applyProtection="1">
      <alignment horizontal="left" vertical="center" wrapText="1" indent="1"/>
    </xf>
    <xf numFmtId="49" fontId="6" fillId="0" borderId="1" xfId="0" applyNumberFormat="1" applyFont="1" applyFill="1" applyBorder="1" applyAlignment="1" applyProtection="1">
      <alignment horizontal="left" vertical="center" wrapText="1" indent="1"/>
    </xf>
    <xf numFmtId="166" fontId="5" fillId="7" borderId="32" xfId="1" applyNumberFormat="1" applyFont="1" applyFill="1" applyBorder="1" applyAlignment="1" applyProtection="1">
      <alignment vertical="center"/>
    </xf>
    <xf numFmtId="49" fontId="8" fillId="0" borderId="6" xfId="0" applyNumberFormat="1" applyFont="1" applyFill="1" applyBorder="1" applyAlignment="1" applyProtection="1">
      <alignment horizontal="right" vertical="center" indent="1"/>
    </xf>
    <xf numFmtId="0" fontId="50" fillId="0" borderId="0" xfId="0" applyFont="1"/>
    <xf numFmtId="0" fontId="33" fillId="0" borderId="33" xfId="0" applyFont="1" applyBorder="1" applyAlignment="1">
      <alignment horizontal="right"/>
    </xf>
    <xf numFmtId="0" fontId="0" fillId="0" borderId="34" xfId="0" applyBorder="1" applyAlignment="1">
      <alignment horizontal="center" vertical="center"/>
    </xf>
    <xf numFmtId="0" fontId="0" fillId="0" borderId="34" xfId="0" applyBorder="1"/>
    <xf numFmtId="0" fontId="0" fillId="0" borderId="35" xfId="0" applyBorder="1"/>
    <xf numFmtId="0" fontId="33" fillId="0" borderId="0" xfId="0" applyFont="1" applyBorder="1" applyAlignment="1">
      <alignment horizontal="right"/>
    </xf>
    <xf numFmtId="165" fontId="13" fillId="14" borderId="20" xfId="1" applyFill="1" applyBorder="1"/>
    <xf numFmtId="165" fontId="13" fillId="14" borderId="14" xfId="1" applyFill="1" applyBorder="1"/>
    <xf numFmtId="168" fontId="13" fillId="14" borderId="20" xfId="1" applyNumberFormat="1" applyFill="1" applyBorder="1"/>
    <xf numFmtId="0" fontId="0" fillId="0" borderId="36" xfId="0" applyBorder="1" applyAlignment="1">
      <alignment horizontal="left" vertical="center" wrapText="1"/>
    </xf>
    <xf numFmtId="165" fontId="13" fillId="14" borderId="22" xfId="1" applyFill="1" applyBorder="1"/>
    <xf numFmtId="164" fontId="0" fillId="0" borderId="0" xfId="0" applyNumberFormat="1"/>
    <xf numFmtId="165" fontId="13" fillId="11" borderId="5" xfId="1" applyFill="1" applyBorder="1"/>
    <xf numFmtId="0" fontId="0" fillId="9" borderId="5" xfId="0" applyFill="1" applyBorder="1" applyAlignment="1">
      <alignment horizontal="left" vertical="center" wrapText="1"/>
    </xf>
    <xf numFmtId="0" fontId="0" fillId="8" borderId="5" xfId="0" applyFill="1" applyBorder="1" applyAlignment="1">
      <alignment horizontal="left" vertical="center" wrapText="1"/>
    </xf>
    <xf numFmtId="165" fontId="13" fillId="17" borderId="5" xfId="1" applyFill="1" applyBorder="1"/>
    <xf numFmtId="2" fontId="5" fillId="0" borderId="1" xfId="1" applyNumberFormat="1" applyFont="1" applyFill="1" applyBorder="1" applyAlignment="1" applyProtection="1">
      <alignment horizontal="right" vertical="center"/>
      <protection locked="0"/>
    </xf>
    <xf numFmtId="2" fontId="5" fillId="0" borderId="7" xfId="1" applyNumberFormat="1" applyFont="1" applyFill="1" applyBorder="1" applyAlignment="1" applyProtection="1">
      <alignment horizontal="right" vertical="center"/>
      <protection locked="0"/>
    </xf>
    <xf numFmtId="2" fontId="5" fillId="0" borderId="5" xfId="1" applyNumberFormat="1" applyFont="1" applyFill="1" applyBorder="1" applyAlignment="1" applyProtection="1">
      <alignment horizontal="right" vertical="center"/>
      <protection locked="0"/>
    </xf>
    <xf numFmtId="2" fontId="5" fillId="7" borderId="11" xfId="1" applyNumberFormat="1" applyFont="1" applyFill="1" applyBorder="1" applyAlignment="1" applyProtection="1">
      <alignment vertical="center"/>
    </xf>
    <xf numFmtId="2" fontId="14" fillId="0" borderId="5" xfId="1" applyNumberFormat="1" applyFont="1" applyFill="1" applyBorder="1" applyAlignment="1" applyProtection="1">
      <alignment horizontal="right" vertical="center"/>
      <protection locked="0"/>
    </xf>
    <xf numFmtId="2" fontId="5" fillId="0" borderId="8" xfId="1" applyNumberFormat="1" applyFont="1" applyFill="1" applyBorder="1" applyAlignment="1" applyProtection="1">
      <alignment horizontal="right" vertical="center"/>
      <protection locked="0"/>
    </xf>
    <xf numFmtId="2" fontId="5" fillId="0" borderId="9" xfId="1" applyNumberFormat="1" applyFont="1" applyFill="1" applyBorder="1" applyAlignment="1" applyProtection="1">
      <alignment horizontal="right" vertical="center"/>
      <protection locked="0"/>
    </xf>
    <xf numFmtId="49" fontId="31" fillId="0" borderId="0" xfId="0" applyNumberFormat="1" applyFont="1" applyAlignment="1">
      <alignment vertical="top" wrapText="1"/>
    </xf>
    <xf numFmtId="2" fontId="0" fillId="14" borderId="14" xfId="0" applyNumberFormat="1" applyFill="1" applyBorder="1"/>
    <xf numFmtId="2" fontId="5" fillId="8" borderId="5" xfId="1" applyNumberFormat="1" applyFont="1" applyFill="1" applyBorder="1" applyAlignment="1" applyProtection="1">
      <alignment vertical="center"/>
      <protection locked="0"/>
    </xf>
    <xf numFmtId="2" fontId="5" fillId="9" borderId="5" xfId="1" applyNumberFormat="1" applyFont="1" applyFill="1" applyBorder="1" applyAlignment="1" applyProtection="1">
      <alignment vertical="center"/>
      <protection locked="0"/>
    </xf>
    <xf numFmtId="2" fontId="2" fillId="4" borderId="13" xfId="1" applyNumberFormat="1" applyFont="1" applyFill="1" applyBorder="1" applyAlignment="1" applyProtection="1">
      <alignment horizontal="right" vertical="center"/>
    </xf>
    <xf numFmtId="2" fontId="2" fillId="4" borderId="38" xfId="1" applyNumberFormat="1" applyFont="1" applyFill="1" applyBorder="1" applyAlignment="1" applyProtection="1">
      <alignment horizontal="right" vertical="center"/>
    </xf>
    <xf numFmtId="2" fontId="10" fillId="13" borderId="14" xfId="1" applyNumberFormat="1" applyFont="1" applyFill="1" applyBorder="1" applyAlignment="1" applyProtection="1">
      <alignment vertical="center"/>
    </xf>
    <xf numFmtId="2" fontId="0" fillId="11" borderId="14" xfId="0" applyNumberFormat="1" applyFill="1" applyBorder="1"/>
    <xf numFmtId="2" fontId="5" fillId="9" borderId="16" xfId="1" applyNumberFormat="1" applyFont="1" applyFill="1" applyBorder="1" applyAlignment="1" applyProtection="1">
      <alignment vertical="center"/>
      <protection locked="0"/>
    </xf>
    <xf numFmtId="2" fontId="5" fillId="12" borderId="14" xfId="1" applyNumberFormat="1" applyFont="1" applyFill="1" applyBorder="1" applyAlignment="1" applyProtection="1">
      <alignment vertical="center"/>
      <protection locked="0"/>
    </xf>
    <xf numFmtId="2" fontId="5" fillId="8" borderId="16" xfId="1" applyNumberFormat="1" applyFont="1" applyFill="1" applyBorder="1" applyAlignment="1" applyProtection="1">
      <alignment vertical="center"/>
      <protection locked="0"/>
    </xf>
    <xf numFmtId="2" fontId="5" fillId="0" borderId="10" xfId="1" applyNumberFormat="1" applyFont="1" applyFill="1" applyBorder="1" applyAlignment="1" applyProtection="1">
      <alignment vertical="center"/>
      <protection locked="0"/>
    </xf>
    <xf numFmtId="2" fontId="13" fillId="11" borderId="31" xfId="1" applyNumberFormat="1" applyFont="1" applyFill="1" applyBorder="1" applyAlignment="1" applyProtection="1">
      <alignment vertical="center"/>
    </xf>
    <xf numFmtId="4" fontId="48" fillId="0" borderId="1" xfId="1" applyNumberFormat="1" applyFont="1" applyFill="1" applyBorder="1" applyAlignment="1" applyProtection="1">
      <alignment horizontal="right" vertical="center"/>
      <protection locked="0"/>
    </xf>
    <xf numFmtId="4" fontId="48" fillId="9" borderId="7" xfId="1" applyNumberFormat="1" applyFont="1" applyFill="1" applyBorder="1" applyAlignment="1" applyProtection="1">
      <alignment horizontal="right" vertical="center"/>
      <protection locked="0"/>
    </xf>
    <xf numFmtId="4" fontId="48" fillId="9" borderId="5" xfId="1" applyNumberFormat="1" applyFont="1" applyFill="1" applyBorder="1" applyAlignment="1" applyProtection="1">
      <alignment horizontal="right" vertical="center"/>
      <protection locked="0"/>
    </xf>
    <xf numFmtId="4" fontId="48" fillId="14" borderId="1" xfId="1" applyNumberFormat="1" applyFont="1" applyFill="1" applyBorder="1" applyAlignment="1" applyProtection="1">
      <alignment horizontal="right" vertical="center"/>
      <protection locked="0"/>
    </xf>
    <xf numFmtId="4" fontId="48" fillId="14" borderId="7" xfId="1" applyNumberFormat="1" applyFont="1" applyFill="1" applyBorder="1" applyAlignment="1" applyProtection="1">
      <alignment horizontal="right" vertical="center"/>
      <protection locked="0"/>
    </xf>
    <xf numFmtId="4" fontId="48" fillId="14" borderId="5" xfId="1" applyNumberFormat="1" applyFont="1" applyFill="1" applyBorder="1" applyAlignment="1" applyProtection="1">
      <alignment horizontal="right" vertical="center"/>
      <protection locked="0"/>
    </xf>
    <xf numFmtId="4" fontId="48" fillId="0" borderId="7" xfId="1" applyNumberFormat="1" applyFont="1" applyFill="1" applyBorder="1" applyAlignment="1" applyProtection="1">
      <alignment horizontal="right" vertical="center"/>
      <protection locked="0"/>
    </xf>
    <xf numFmtId="4" fontId="48" fillId="0" borderId="5" xfId="1" applyNumberFormat="1" applyFont="1" applyFill="1" applyBorder="1" applyAlignment="1" applyProtection="1">
      <alignment horizontal="right" vertical="center"/>
      <protection locked="0"/>
    </xf>
    <xf numFmtId="4" fontId="48" fillId="5" borderId="1" xfId="1" applyNumberFormat="1" applyFont="1" applyFill="1" applyBorder="1" applyAlignment="1" applyProtection="1">
      <alignment horizontal="right" vertical="center"/>
      <protection locked="0"/>
    </xf>
    <xf numFmtId="4" fontId="48" fillId="5" borderId="7" xfId="1" applyNumberFormat="1" applyFont="1" applyFill="1" applyBorder="1" applyAlignment="1" applyProtection="1">
      <alignment horizontal="right" vertical="center"/>
      <protection locked="0"/>
    </xf>
    <xf numFmtId="4" fontId="48" fillId="5" borderId="5" xfId="1" applyNumberFormat="1" applyFont="1" applyFill="1" applyBorder="1" applyAlignment="1" applyProtection="1">
      <alignment horizontal="right" vertical="center"/>
      <protection locked="0"/>
    </xf>
    <xf numFmtId="0" fontId="9" fillId="2" borderId="1" xfId="0" applyFont="1" applyFill="1" applyBorder="1" applyAlignment="1" applyProtection="1">
      <alignment horizontal="right" vertical="center" indent="1"/>
    </xf>
    <xf numFmtId="0" fontId="9" fillId="2" borderId="5" xfId="0" applyFont="1" applyFill="1" applyBorder="1" applyAlignment="1" applyProtection="1">
      <alignment horizontal="right" vertical="center" indent="1"/>
    </xf>
    <xf numFmtId="4" fontId="2" fillId="3" borderId="37" xfId="1" applyNumberFormat="1" applyFont="1" applyFill="1" applyBorder="1" applyAlignment="1" applyProtection="1">
      <alignment horizontal="right" vertical="center"/>
      <protection locked="0"/>
    </xf>
    <xf numFmtId="4" fontId="33" fillId="8" borderId="14" xfId="1" applyNumberFormat="1" applyFont="1" applyFill="1" applyBorder="1" applyAlignment="1" applyProtection="1">
      <alignment vertical="center"/>
    </xf>
    <xf numFmtId="4" fontId="0" fillId="0" borderId="0" xfId="1" applyNumberFormat="1" applyFont="1" applyFill="1" applyBorder="1" applyAlignment="1" applyProtection="1">
      <alignment vertical="center"/>
    </xf>
    <xf numFmtId="4" fontId="51" fillId="18" borderId="14" xfId="1" applyNumberFormat="1" applyFont="1" applyFill="1" applyBorder="1" applyAlignment="1" applyProtection="1">
      <alignment vertical="center"/>
    </xf>
    <xf numFmtId="4" fontId="56" fillId="3" borderId="12" xfId="1" applyNumberFormat="1" applyFont="1" applyFill="1" applyBorder="1" applyAlignment="1" applyProtection="1">
      <alignment horizontal="right" vertical="center"/>
    </xf>
    <xf numFmtId="4" fontId="57" fillId="3" borderId="12" xfId="1" applyNumberFormat="1" applyFont="1" applyFill="1" applyBorder="1" applyAlignment="1" applyProtection="1">
      <alignment horizontal="right" vertical="center"/>
    </xf>
    <xf numFmtId="0" fontId="2" fillId="19" borderId="1" xfId="0" applyFont="1" applyFill="1" applyBorder="1" applyAlignment="1" applyProtection="1">
      <alignment horizontal="center" vertical="center"/>
    </xf>
    <xf numFmtId="167" fontId="2" fillId="19" borderId="1" xfId="1" applyNumberFormat="1" applyFont="1" applyFill="1" applyBorder="1" applyAlignment="1" applyProtection="1">
      <alignment horizontal="center" vertical="center"/>
    </xf>
    <xf numFmtId="167" fontId="2" fillId="19" borderId="7" xfId="1" applyNumberFormat="1" applyFont="1" applyFill="1" applyBorder="1" applyAlignment="1" applyProtection="1">
      <alignment horizontal="center" vertical="center"/>
    </xf>
    <xf numFmtId="167" fontId="2" fillId="19" borderId="5" xfId="1" applyNumberFormat="1" applyFont="1" applyFill="1" applyBorder="1" applyAlignment="1" applyProtection="1">
      <alignment horizontal="center" vertical="center"/>
    </xf>
    <xf numFmtId="4" fontId="13" fillId="9" borderId="14" xfId="1" applyNumberFormat="1" applyFont="1" applyFill="1" applyBorder="1" applyAlignment="1" applyProtection="1">
      <alignment vertical="center"/>
    </xf>
    <xf numFmtId="2" fontId="58" fillId="5" borderId="7" xfId="1" applyNumberFormat="1" applyFont="1" applyFill="1" applyBorder="1" applyAlignment="1" applyProtection="1">
      <alignment horizontal="right" vertical="center"/>
      <protection locked="0"/>
    </xf>
    <xf numFmtId="4" fontId="58" fillId="5" borderId="7" xfId="1" applyNumberFormat="1" applyFon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 applyAlignment="1" applyProtection="1">
      <alignment horizontal="left" vertical="center" wrapText="1" indent="1"/>
    </xf>
    <xf numFmtId="0" fontId="59" fillId="15" borderId="0" xfId="0" applyFont="1" applyFill="1" applyBorder="1" applyAlignment="1" applyProtection="1">
      <alignment horizontal="left" vertical="center"/>
    </xf>
    <xf numFmtId="49" fontId="24" fillId="11" borderId="0" xfId="0" applyNumberFormat="1" applyFont="1" applyFill="1" applyBorder="1" applyAlignment="1" applyProtection="1">
      <alignment horizontal="left" vertical="center" indent="1"/>
    </xf>
    <xf numFmtId="49" fontId="24" fillId="8" borderId="0" xfId="0" applyNumberFormat="1" applyFont="1" applyFill="1" applyBorder="1" applyAlignment="1" applyProtection="1">
      <alignment horizontal="left" vertical="center" indent="1"/>
    </xf>
    <xf numFmtId="2" fontId="60" fillId="0" borderId="7" xfId="1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</xf>
    <xf numFmtId="0" fontId="52" fillId="9" borderId="5" xfId="0" applyFont="1" applyFill="1" applyBorder="1" applyAlignment="1">
      <alignment horizontal="center" vertical="center" wrapText="1"/>
    </xf>
    <xf numFmtId="0" fontId="53" fillId="9" borderId="39" xfId="0" applyFont="1" applyFill="1" applyBorder="1" applyAlignment="1">
      <alignment horizontal="center" vertical="center" wrapText="1"/>
    </xf>
    <xf numFmtId="0" fontId="53" fillId="9" borderId="40" xfId="0" applyFont="1" applyFill="1" applyBorder="1" applyAlignment="1">
      <alignment horizontal="center" vertical="center" wrapText="1"/>
    </xf>
    <xf numFmtId="0" fontId="53" fillId="9" borderId="41" xfId="0" applyFont="1" applyFill="1" applyBorder="1" applyAlignment="1">
      <alignment horizontal="center" vertical="center" wrapText="1"/>
    </xf>
    <xf numFmtId="0" fontId="54" fillId="8" borderId="42" xfId="0" applyFont="1" applyFill="1" applyBorder="1" applyAlignment="1">
      <alignment horizontal="center" vertical="center" wrapText="1"/>
    </xf>
    <xf numFmtId="0" fontId="54" fillId="8" borderId="30" xfId="0" applyFont="1" applyFill="1" applyBorder="1" applyAlignment="1">
      <alignment horizontal="center" vertical="center" wrapText="1"/>
    </xf>
    <xf numFmtId="0" fontId="54" fillId="8" borderId="36" xfId="0" applyFont="1" applyFill="1" applyBorder="1" applyAlignment="1">
      <alignment horizontal="center" vertical="center" wrapText="1"/>
    </xf>
    <xf numFmtId="0" fontId="54" fillId="8" borderId="11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 applyProtection="1">
      <alignment horizontal="center" vertical="center"/>
    </xf>
    <xf numFmtId="0" fontId="1" fillId="0" borderId="43" xfId="0" applyFont="1" applyFill="1" applyBorder="1" applyAlignment="1" applyProtection="1">
      <alignment horizontal="center" vertical="center" wrapText="1"/>
    </xf>
    <xf numFmtId="0" fontId="35" fillId="0" borderId="0" xfId="0" applyFont="1" applyAlignment="1">
      <alignment horizontal="left"/>
    </xf>
    <xf numFmtId="0" fontId="39" fillId="0" borderId="44" xfId="0" applyFont="1" applyBorder="1" applyAlignment="1">
      <alignment horizontal="center" vertical="center"/>
    </xf>
    <xf numFmtId="0" fontId="39" fillId="0" borderId="28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55" fillId="14" borderId="46" xfId="0" applyFont="1" applyFill="1" applyBorder="1" applyAlignment="1">
      <alignment horizontal="center" vertical="center"/>
    </xf>
    <xf numFmtId="0" fontId="55" fillId="14" borderId="47" xfId="0" applyFont="1" applyFill="1" applyBorder="1" applyAlignment="1">
      <alignment horizontal="center" vertical="center"/>
    </xf>
    <xf numFmtId="0" fontId="55" fillId="14" borderId="48" xfId="0" applyFont="1" applyFill="1" applyBorder="1" applyAlignment="1">
      <alignment horizontal="center" vertical="center"/>
    </xf>
    <xf numFmtId="0" fontId="55" fillId="14" borderId="49" xfId="0" applyFont="1" applyFill="1" applyBorder="1" applyAlignment="1">
      <alignment horizontal="center" vertical="center"/>
    </xf>
    <xf numFmtId="0" fontId="55" fillId="14" borderId="50" xfId="0" applyFont="1" applyFill="1" applyBorder="1" applyAlignment="1">
      <alignment horizontal="center" vertical="center"/>
    </xf>
    <xf numFmtId="0" fontId="55" fillId="14" borderId="51" xfId="0" applyFont="1" applyFill="1" applyBorder="1" applyAlignment="1">
      <alignment horizontal="center" vertical="center"/>
    </xf>
    <xf numFmtId="0" fontId="40" fillId="14" borderId="46" xfId="0" applyFont="1" applyFill="1" applyBorder="1" applyAlignment="1">
      <alignment horizontal="center" vertical="center" wrapText="1"/>
    </xf>
    <xf numFmtId="0" fontId="40" fillId="14" borderId="47" xfId="0" applyFont="1" applyFill="1" applyBorder="1" applyAlignment="1">
      <alignment horizontal="center" vertical="center" wrapText="1"/>
    </xf>
    <xf numFmtId="0" fontId="40" fillId="14" borderId="50" xfId="0" applyFont="1" applyFill="1" applyBorder="1" applyAlignment="1">
      <alignment horizontal="center" vertical="center" wrapText="1"/>
    </xf>
    <xf numFmtId="0" fontId="40" fillId="14" borderId="51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FDFD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9933"/>
      <color rgb="FF99FF66"/>
      <color rgb="FF66FF3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I71"/>
  <sheetViews>
    <sheetView showGridLines="0" tabSelected="1" zoomScale="80" zoomScaleNormal="80" workbookViewId="0">
      <pane ySplit="2" topLeftCell="A42" activePane="bottomLeft" state="frozen"/>
      <selection pane="bottomLeft" activeCell="E38" sqref="E38"/>
    </sheetView>
  </sheetViews>
  <sheetFormatPr defaultColWidth="11.42578125" defaultRowHeight="15" x14ac:dyDescent="0.25"/>
  <cols>
    <col min="1" max="1" width="10.28515625" style="1" customWidth="1"/>
    <col min="2" max="2" width="132.7109375" style="2" customWidth="1"/>
    <col min="3" max="3" width="13.42578125" style="3" customWidth="1"/>
    <col min="4" max="4" width="12.42578125" style="3" customWidth="1"/>
    <col min="5" max="6" width="12.140625" style="3" customWidth="1"/>
    <col min="7" max="7" width="31.85546875" style="1" customWidth="1"/>
    <col min="8" max="16384" width="11.42578125" style="1"/>
  </cols>
  <sheetData>
    <row r="1" spans="1:9" ht="44.25" customHeight="1" x14ac:dyDescent="0.25">
      <c r="B1" s="177" t="s">
        <v>17</v>
      </c>
      <c r="C1" s="177"/>
      <c r="D1" s="177"/>
      <c r="E1" s="177"/>
      <c r="F1" s="177"/>
    </row>
    <row r="2" spans="1:9" ht="33.75" customHeight="1" x14ac:dyDescent="0.25">
      <c r="B2" s="165" t="s">
        <v>0</v>
      </c>
      <c r="C2" s="166">
        <v>2016</v>
      </c>
      <c r="D2" s="166">
        <v>2017</v>
      </c>
      <c r="E2" s="167">
        <v>2018</v>
      </c>
      <c r="F2" s="168">
        <v>2019</v>
      </c>
    </row>
    <row r="3" spans="1:9" x14ac:dyDescent="0.25">
      <c r="B3" s="4" t="s">
        <v>1</v>
      </c>
      <c r="C3" s="5"/>
      <c r="D3" s="5"/>
      <c r="E3" s="5"/>
      <c r="F3" s="15"/>
    </row>
    <row r="4" spans="1:9" x14ac:dyDescent="0.25">
      <c r="A4" s="178" t="s">
        <v>63</v>
      </c>
      <c r="B4" s="76" t="s">
        <v>14</v>
      </c>
      <c r="C4" s="146">
        <f>38073.4+3167.27+2554.25+3179.04+4000+127.3+979.16</f>
        <v>52080.420000000006</v>
      </c>
      <c r="D4" s="146">
        <f>38073.4+3167.27+2554.25+3179.04+4000+127.3+979.16</f>
        <v>52080.420000000006</v>
      </c>
      <c r="E4" s="147">
        <v>51101.26</v>
      </c>
      <c r="F4" s="148"/>
    </row>
    <row r="5" spans="1:9" x14ac:dyDescent="0.25">
      <c r="A5" s="178"/>
      <c r="B5" s="76" t="s">
        <v>110</v>
      </c>
      <c r="C5" s="146"/>
      <c r="D5" s="146"/>
      <c r="E5" s="147"/>
      <c r="F5" s="148"/>
      <c r="G5" s="7"/>
      <c r="H5" s="7"/>
      <c r="I5" s="7"/>
    </row>
    <row r="6" spans="1:9" x14ac:dyDescent="0.25">
      <c r="A6" s="178"/>
      <c r="B6" s="76" t="s">
        <v>116</v>
      </c>
      <c r="C6" s="149"/>
      <c r="D6" s="149"/>
      <c r="E6" s="150"/>
      <c r="F6" s="151"/>
      <c r="G6" s="7"/>
      <c r="H6" s="7"/>
      <c r="I6" s="7"/>
    </row>
    <row r="7" spans="1:9" x14ac:dyDescent="0.25">
      <c r="A7" s="178"/>
      <c r="B7" s="76" t="s">
        <v>2</v>
      </c>
      <c r="C7" s="146"/>
      <c r="D7" s="146"/>
      <c r="E7" s="147"/>
      <c r="F7" s="148"/>
      <c r="G7" s="7"/>
      <c r="H7" s="7"/>
    </row>
    <row r="8" spans="1:9" ht="24.75" customHeight="1" x14ac:dyDescent="0.25">
      <c r="A8" s="178"/>
      <c r="B8" s="76" t="s">
        <v>3</v>
      </c>
      <c r="C8" s="146"/>
      <c r="D8" s="146"/>
      <c r="E8" s="147">
        <v>979.16</v>
      </c>
      <c r="F8" s="148"/>
      <c r="G8" s="7"/>
      <c r="H8" s="7"/>
    </row>
    <row r="9" spans="1:9" x14ac:dyDescent="0.25">
      <c r="B9" s="6" t="s">
        <v>12</v>
      </c>
      <c r="C9" s="146"/>
      <c r="D9" s="146"/>
      <c r="E9" s="152"/>
      <c r="F9" s="153"/>
      <c r="G9" s="7"/>
      <c r="H9" s="7"/>
    </row>
    <row r="10" spans="1:9" x14ac:dyDescent="0.25">
      <c r="B10" s="105" t="s">
        <v>106</v>
      </c>
      <c r="C10" s="146"/>
      <c r="D10" s="146"/>
      <c r="E10" s="152"/>
      <c r="F10" s="153"/>
    </row>
    <row r="11" spans="1:9" ht="27" customHeight="1" x14ac:dyDescent="0.25">
      <c r="B11" s="105" t="s">
        <v>120</v>
      </c>
      <c r="C11" s="146"/>
      <c r="D11" s="146"/>
      <c r="E11" s="171">
        <v>1285.92</v>
      </c>
      <c r="F11" s="153"/>
    </row>
    <row r="12" spans="1:9" ht="24" x14ac:dyDescent="0.25">
      <c r="B12" s="107" t="s">
        <v>121</v>
      </c>
      <c r="C12" s="146"/>
      <c r="D12" s="146"/>
      <c r="E12" s="152"/>
      <c r="F12" s="153"/>
    </row>
    <row r="13" spans="1:9" ht="18" customHeight="1" x14ac:dyDescent="0.25">
      <c r="B13" s="6" t="s">
        <v>41</v>
      </c>
      <c r="C13" s="146"/>
      <c r="D13" s="146"/>
      <c r="E13" s="152"/>
      <c r="F13" s="153"/>
    </row>
    <row r="14" spans="1:9" x14ac:dyDescent="0.25">
      <c r="B14" s="6" t="s">
        <v>13</v>
      </c>
      <c r="C14" s="146"/>
      <c r="D14" s="146"/>
      <c r="E14" s="152"/>
      <c r="F14" s="153"/>
    </row>
    <row r="15" spans="1:9" x14ac:dyDescent="0.25">
      <c r="B15" s="6" t="s">
        <v>108</v>
      </c>
      <c r="C15" s="154">
        <f>2095.78+7894.38</f>
        <v>9990.16</v>
      </c>
      <c r="D15" s="154">
        <f>2095.78+7894.38</f>
        <v>9990.16</v>
      </c>
      <c r="E15" s="155">
        <f>2095.78+7894.38+699.66</f>
        <v>10689.82</v>
      </c>
      <c r="F15" s="156"/>
    </row>
    <row r="16" spans="1:9" ht="24.75" thickBot="1" x14ac:dyDescent="0.3">
      <c r="B16" s="106" t="s">
        <v>107</v>
      </c>
      <c r="C16" s="129"/>
      <c r="D16" s="129"/>
      <c r="E16" s="129"/>
      <c r="F16" s="130"/>
    </row>
    <row r="17" spans="2:6" ht="22.5" customHeight="1" x14ac:dyDescent="0.25">
      <c r="B17" s="10" t="s">
        <v>4</v>
      </c>
      <c r="C17" s="163">
        <f>SUM(C4:C16)</f>
        <v>62070.58</v>
      </c>
      <c r="D17" s="163">
        <f>SUM(D4:D16)</f>
        <v>62070.58</v>
      </c>
      <c r="E17" s="163">
        <f>SUM(E4:E16)</f>
        <v>64056.160000000003</v>
      </c>
      <c r="F17" s="163">
        <f>SUM(F4:F16)</f>
        <v>0</v>
      </c>
    </row>
    <row r="18" spans="2:6" x14ac:dyDescent="0.25">
      <c r="B18" s="9" t="s">
        <v>5</v>
      </c>
      <c r="C18" s="19"/>
      <c r="D18" s="19"/>
      <c r="E18" s="19"/>
      <c r="F18" s="21"/>
    </row>
    <row r="19" spans="2:6" x14ac:dyDescent="0.25">
      <c r="B19" s="6" t="s">
        <v>27</v>
      </c>
      <c r="C19" s="154"/>
      <c r="D19" s="154"/>
      <c r="E19" s="154"/>
      <c r="F19" s="154"/>
    </row>
    <row r="20" spans="2:6" x14ac:dyDescent="0.25">
      <c r="B20" s="6" t="s">
        <v>31</v>
      </c>
      <c r="C20" s="154"/>
      <c r="D20" s="154"/>
      <c r="E20" s="154"/>
      <c r="F20" s="154"/>
    </row>
    <row r="21" spans="2:6" x14ac:dyDescent="0.25">
      <c r="B21" s="35" t="s">
        <v>28</v>
      </c>
      <c r="C21" s="154">
        <v>1907.42</v>
      </c>
      <c r="D21" s="154">
        <f>+C21</f>
        <v>1907.42</v>
      </c>
      <c r="E21" s="154">
        <f>+D21</f>
        <v>1907.42</v>
      </c>
      <c r="F21" s="154"/>
    </row>
    <row r="22" spans="2:6" ht="15.75" thickBot="1" x14ac:dyDescent="0.3">
      <c r="B22" s="36" t="s">
        <v>60</v>
      </c>
      <c r="C22" s="28"/>
      <c r="D22" s="28"/>
      <c r="E22" s="170">
        <v>116.63</v>
      </c>
      <c r="F22" s="25"/>
    </row>
    <row r="23" spans="2:6" x14ac:dyDescent="0.25">
      <c r="B23" s="35" t="s">
        <v>39</v>
      </c>
      <c r="C23" s="154"/>
      <c r="D23" s="154">
        <v>5700</v>
      </c>
      <c r="E23" s="154"/>
      <c r="F23" s="154"/>
    </row>
    <row r="24" spans="2:6" x14ac:dyDescent="0.25">
      <c r="B24" s="37" t="s">
        <v>34</v>
      </c>
      <c r="C24" s="154">
        <v>5395.3</v>
      </c>
      <c r="D24" s="154">
        <f>+C24</f>
        <v>5395.3</v>
      </c>
      <c r="E24" s="154">
        <v>5395.3</v>
      </c>
      <c r="F24" s="154"/>
    </row>
    <row r="25" spans="2:6" x14ac:dyDescent="0.25">
      <c r="B25" s="6" t="s">
        <v>33</v>
      </c>
      <c r="C25" s="154"/>
      <c r="D25" s="154"/>
      <c r="E25" s="154"/>
      <c r="F25" s="154"/>
    </row>
    <row r="26" spans="2:6" x14ac:dyDescent="0.25">
      <c r="B26" s="6" t="s">
        <v>36</v>
      </c>
      <c r="C26" s="154"/>
      <c r="D26" s="154"/>
      <c r="E26" s="154"/>
      <c r="F26" s="154"/>
    </row>
    <row r="27" spans="2:6" ht="24" x14ac:dyDescent="0.25">
      <c r="B27" s="107" t="s">
        <v>92</v>
      </c>
      <c r="C27" s="154"/>
      <c r="D27" s="154"/>
      <c r="E27" s="154"/>
      <c r="F27" s="154"/>
    </row>
    <row r="28" spans="2:6" ht="22.5" customHeight="1" x14ac:dyDescent="0.25">
      <c r="B28" s="157" t="s">
        <v>6</v>
      </c>
      <c r="C28" s="163">
        <f>SUM(C19:C27)</f>
        <v>7302.72</v>
      </c>
      <c r="D28" s="163">
        <f>SUM(D19:D27)</f>
        <v>13002.720000000001</v>
      </c>
      <c r="E28" s="163">
        <f>SUM(E19:E27)</f>
        <v>7419.35</v>
      </c>
      <c r="F28" s="163">
        <f>SUM(F19:F27)</f>
        <v>0</v>
      </c>
    </row>
    <row r="29" spans="2:6" ht="22.5" customHeight="1" x14ac:dyDescent="0.25">
      <c r="B29" s="4" t="s">
        <v>7</v>
      </c>
      <c r="C29" s="19"/>
      <c r="D29" s="19"/>
      <c r="E29" s="19"/>
      <c r="F29" s="21"/>
    </row>
    <row r="30" spans="2:6" x14ac:dyDescent="0.25">
      <c r="B30" s="6" t="s">
        <v>35</v>
      </c>
      <c r="C30" s="154">
        <v>16.79</v>
      </c>
      <c r="D30" s="154">
        <v>3.61</v>
      </c>
      <c r="E30" s="154">
        <v>158.93</v>
      </c>
      <c r="F30" s="154"/>
    </row>
    <row r="31" spans="2:6" x14ac:dyDescent="0.25">
      <c r="B31" s="6" t="s">
        <v>32</v>
      </c>
      <c r="C31" s="154"/>
      <c r="D31" s="154"/>
      <c r="E31" s="154"/>
      <c r="F31" s="154"/>
    </row>
    <row r="32" spans="2:6" x14ac:dyDescent="0.25">
      <c r="B32" s="80" t="s">
        <v>42</v>
      </c>
      <c r="C32" s="154"/>
      <c r="D32" s="154"/>
      <c r="E32" s="154"/>
      <c r="F32" s="154"/>
    </row>
    <row r="33" spans="2:6" x14ac:dyDescent="0.25">
      <c r="B33" s="6" t="s">
        <v>38</v>
      </c>
      <c r="C33" s="154"/>
      <c r="D33" s="154"/>
      <c r="E33" s="154"/>
      <c r="F33" s="154"/>
    </row>
    <row r="34" spans="2:6" x14ac:dyDescent="0.25">
      <c r="B34" s="6" t="s">
        <v>93</v>
      </c>
      <c r="C34" s="154"/>
      <c r="D34" s="154"/>
      <c r="E34" s="154"/>
      <c r="F34" s="154"/>
    </row>
    <row r="35" spans="2:6" x14ac:dyDescent="0.25">
      <c r="B35" s="6" t="s">
        <v>37</v>
      </c>
      <c r="C35" s="154"/>
      <c r="D35" s="154"/>
      <c r="E35" s="154"/>
      <c r="F35" s="154"/>
    </row>
    <row r="36" spans="2:6" x14ac:dyDescent="0.25">
      <c r="B36" s="6" t="s">
        <v>29</v>
      </c>
      <c r="C36" s="154"/>
      <c r="D36" s="154"/>
      <c r="E36" s="154"/>
      <c r="F36" s="154"/>
    </row>
    <row r="37" spans="2:6" x14ac:dyDescent="0.25">
      <c r="B37" s="38" t="s">
        <v>30</v>
      </c>
      <c r="C37" s="154">
        <f>5025+4616.71+1100.81</f>
        <v>10742.519999999999</v>
      </c>
      <c r="D37" s="154">
        <v>5292</v>
      </c>
      <c r="E37" s="154">
        <v>15212</v>
      </c>
      <c r="F37" s="154"/>
    </row>
    <row r="38" spans="2:6" ht="15.75" thickBot="1" x14ac:dyDescent="0.3">
      <c r="B38" s="36" t="s">
        <v>43</v>
      </c>
      <c r="C38" s="28"/>
      <c r="D38" s="28"/>
      <c r="E38" s="79"/>
      <c r="F38" s="79"/>
    </row>
    <row r="39" spans="2:6" ht="22.5" customHeight="1" x14ac:dyDescent="0.25">
      <c r="B39" s="158" t="s">
        <v>8</v>
      </c>
      <c r="C39" s="163">
        <f>SUM(C30:C38)</f>
        <v>10759.31</v>
      </c>
      <c r="D39" s="163">
        <f>SUM(D30:D38)</f>
        <v>5295.61</v>
      </c>
      <c r="E39" s="163">
        <f>SUM(E30:E38)</f>
        <v>15370.93</v>
      </c>
      <c r="F39" s="163">
        <f>SUM(F30:F38)</f>
        <v>0</v>
      </c>
    </row>
    <row r="40" spans="2:6" ht="22.5" customHeight="1" x14ac:dyDescent="0.25">
      <c r="B40" s="39" t="s">
        <v>10</v>
      </c>
      <c r="C40" s="163">
        <f>+C39+C28</f>
        <v>18062.03</v>
      </c>
      <c r="D40" s="163">
        <f>+D39+D28</f>
        <v>18298.330000000002</v>
      </c>
      <c r="E40" s="163">
        <f>+E39+E28</f>
        <v>22790.28</v>
      </c>
      <c r="F40" s="163">
        <f>+F39+F28</f>
        <v>0</v>
      </c>
    </row>
    <row r="41" spans="2:6" ht="36.75" customHeight="1" x14ac:dyDescent="0.25">
      <c r="B41" s="8" t="s">
        <v>96</v>
      </c>
      <c r="C41" s="164">
        <f>+C40+C17</f>
        <v>80132.61</v>
      </c>
      <c r="D41" s="164">
        <f>+D40+D17</f>
        <v>80368.91</v>
      </c>
      <c r="E41" s="164">
        <f>+E40+E17</f>
        <v>86846.44</v>
      </c>
      <c r="F41" s="164">
        <f>+F40+F17</f>
        <v>0</v>
      </c>
    </row>
    <row r="42" spans="2:6" x14ac:dyDescent="0.25">
      <c r="C42" s="20"/>
      <c r="D42" s="20"/>
      <c r="E42" s="20"/>
      <c r="F42" s="20"/>
    </row>
    <row r="43" spans="2:6" x14ac:dyDescent="0.25">
      <c r="B43" s="12" t="s">
        <v>15</v>
      </c>
      <c r="C43" s="17"/>
      <c r="D43" s="17"/>
      <c r="E43" s="132"/>
      <c r="F43" s="24"/>
    </row>
    <row r="44" spans="2:6" x14ac:dyDescent="0.25">
      <c r="B44" s="13" t="s">
        <v>71</v>
      </c>
      <c r="C44" s="131"/>
      <c r="D44" s="131"/>
      <c r="E44" s="132"/>
      <c r="F44" s="128"/>
    </row>
    <row r="45" spans="2:6" x14ac:dyDescent="0.25">
      <c r="B45" s="13" t="s">
        <v>11</v>
      </c>
      <c r="C45" s="17"/>
      <c r="D45" s="17"/>
      <c r="E45" s="23"/>
      <c r="F45" s="24"/>
    </row>
    <row r="46" spans="2:6" ht="15.75" thickBot="1" x14ac:dyDescent="0.3">
      <c r="B46" s="14" t="s">
        <v>100</v>
      </c>
      <c r="C46" s="28"/>
      <c r="D46" s="28"/>
      <c r="E46" s="22"/>
      <c r="F46" s="24"/>
    </row>
    <row r="47" spans="2:6" x14ac:dyDescent="0.25">
      <c r="B47" s="11" t="s">
        <v>9</v>
      </c>
      <c r="C47" s="126"/>
      <c r="D47" s="126"/>
      <c r="E47" s="127"/>
      <c r="F47" s="128"/>
    </row>
    <row r="48" spans="2:6" ht="15.75" thickBot="1" x14ac:dyDescent="0.3">
      <c r="B48" s="109" t="s">
        <v>95</v>
      </c>
      <c r="C48" s="18"/>
      <c r="D48" s="28"/>
      <c r="E48" s="28"/>
      <c r="F48" s="28"/>
    </row>
    <row r="49" spans="2:7" ht="15.75" thickBot="1" x14ac:dyDescent="0.3">
      <c r="B49" s="11" t="s">
        <v>94</v>
      </c>
      <c r="C49" s="108"/>
      <c r="D49" s="16"/>
      <c r="E49" s="176">
        <v>816.29</v>
      </c>
      <c r="F49" s="128"/>
    </row>
    <row r="50" spans="2:7" ht="15.75" thickBot="1" x14ac:dyDescent="0.3">
      <c r="C50" s="20"/>
      <c r="D50" s="20"/>
      <c r="E50" s="20"/>
      <c r="F50" s="20"/>
    </row>
    <row r="51" spans="2:7" ht="15.75" thickBot="1" x14ac:dyDescent="0.3">
      <c r="B51" s="172" t="s">
        <v>97</v>
      </c>
      <c r="C51" s="159">
        <f>+C41-C39-C43-C44-C45-C46-C47-C48-C49-C11</f>
        <v>69373.3</v>
      </c>
      <c r="D51" s="159">
        <f>+D41-D39-D43-D44-D45-D46-D47-D48-D49-D11</f>
        <v>75073.3</v>
      </c>
      <c r="E51" s="159">
        <f>+E41-E39-E43-E44-E45-E46-E47-E48-E49-E11</f>
        <v>69373.300000000017</v>
      </c>
      <c r="F51" s="159">
        <f>+F41-F39-F43-F44-F45-F46-F47-F48-F49-F11-F16</f>
        <v>0</v>
      </c>
    </row>
    <row r="52" spans="2:7" x14ac:dyDescent="0.25">
      <c r="B52" s="172" t="s">
        <v>16</v>
      </c>
      <c r="C52" s="137"/>
      <c r="D52" s="137"/>
      <c r="E52" s="138"/>
      <c r="F52" s="26"/>
    </row>
    <row r="53" spans="2:7" ht="15.75" thickBot="1" x14ac:dyDescent="0.3">
      <c r="B53" s="173" t="s">
        <v>98</v>
      </c>
      <c r="C53" s="28"/>
      <c r="D53" s="28"/>
      <c r="E53" s="77"/>
      <c r="F53" s="78"/>
    </row>
    <row r="54" spans="2:7" ht="16.5" customHeight="1" thickBot="1" x14ac:dyDescent="0.3">
      <c r="B54" s="172" t="s">
        <v>99</v>
      </c>
      <c r="C54" s="159">
        <f>SUM(C51:C53)</f>
        <v>69373.3</v>
      </c>
      <c r="D54" s="159">
        <f>SUM(D51:D53)</f>
        <v>75073.3</v>
      </c>
      <c r="E54" s="159">
        <f>SUM(E51:E53)</f>
        <v>69373.300000000017</v>
      </c>
      <c r="F54" s="159">
        <f>SUM(F51:F53)</f>
        <v>0</v>
      </c>
    </row>
    <row r="55" spans="2:7" ht="15.75" thickBot="1" x14ac:dyDescent="0.25">
      <c r="B55" s="27" t="s">
        <v>73</v>
      </c>
      <c r="C55" s="169"/>
      <c r="D55" s="169">
        <f>D54-C54</f>
        <v>5700</v>
      </c>
      <c r="E55" s="169">
        <f>E54-C54</f>
        <v>0</v>
      </c>
      <c r="F55" s="169">
        <f>F54-C54</f>
        <v>-69373.3</v>
      </c>
      <c r="G55" s="110" t="s">
        <v>117</v>
      </c>
    </row>
    <row r="56" spans="2:7" ht="15.75" thickBot="1" x14ac:dyDescent="0.3"/>
    <row r="57" spans="2:7" ht="15.75" thickBot="1" x14ac:dyDescent="0.3">
      <c r="B57" s="174" t="s">
        <v>101</v>
      </c>
      <c r="C57" s="145"/>
      <c r="D57" s="145"/>
      <c r="E57" s="145"/>
      <c r="F57" s="102"/>
    </row>
    <row r="58" spans="2:7" ht="15.95" customHeight="1" thickBot="1" x14ac:dyDescent="0.3">
      <c r="B58" s="175" t="s">
        <v>44</v>
      </c>
      <c r="C58" s="160">
        <f>C41+C52+C53-C43-C44-C45-C46-C47-C48-C49-C57</f>
        <v>80132.61</v>
      </c>
      <c r="D58" s="160">
        <f>D41+D52+D53-D43-D44-D45-D46-D47-D48-D49-D57</f>
        <v>80368.91</v>
      </c>
      <c r="E58" s="160">
        <f>E41+E52+E53-E43-E44-E45-E46-E47-E48-E49-E57</f>
        <v>86030.150000000009</v>
      </c>
      <c r="F58" s="160">
        <f>F41+F52+F53-F43-F44-F45-F46-F47-F48-F49-F57</f>
        <v>0</v>
      </c>
    </row>
    <row r="59" spans="2:7" ht="15.95" customHeight="1" thickBot="1" x14ac:dyDescent="0.3">
      <c r="B59" s="40" t="s">
        <v>112</v>
      </c>
      <c r="C59" s="161"/>
      <c r="D59" s="161"/>
      <c r="E59" s="161"/>
      <c r="F59" s="161"/>
    </row>
    <row r="60" spans="2:7" ht="15.95" customHeight="1" thickBot="1" x14ac:dyDescent="0.3">
      <c r="B60" s="40" t="s">
        <v>111</v>
      </c>
      <c r="C60" s="162">
        <f>C58-C52</f>
        <v>80132.61</v>
      </c>
      <c r="D60" s="162">
        <f>D58-D52</f>
        <v>80368.91</v>
      </c>
      <c r="E60" s="162">
        <f>E58-E53-E52</f>
        <v>86030.150000000009</v>
      </c>
      <c r="F60" s="162">
        <f>F58-F53-F52</f>
        <v>0</v>
      </c>
    </row>
    <row r="61" spans="2:7" ht="33.950000000000003" customHeight="1" x14ac:dyDescent="0.25">
      <c r="B61" s="133" t="s">
        <v>40</v>
      </c>
      <c r="C61" s="1"/>
    </row>
    <row r="62" spans="2:7" ht="33.950000000000003" customHeight="1" x14ac:dyDescent="0.25">
      <c r="B62" s="81" t="s">
        <v>72</v>
      </c>
    </row>
    <row r="63" spans="2:7" ht="29.1" customHeight="1" x14ac:dyDescent="0.25">
      <c r="B63" s="34" t="s">
        <v>25</v>
      </c>
    </row>
    <row r="64" spans="2:7" ht="16.5" x14ac:dyDescent="0.25">
      <c r="B64" s="34" t="s">
        <v>22</v>
      </c>
      <c r="C64" s="29"/>
      <c r="D64" s="30"/>
    </row>
    <row r="65" spans="2:4" ht="16.5" x14ac:dyDescent="0.25">
      <c r="B65" s="34" t="s">
        <v>18</v>
      </c>
      <c r="C65" s="29"/>
      <c r="D65" s="30"/>
    </row>
    <row r="66" spans="2:4" ht="16.5" x14ac:dyDescent="0.25">
      <c r="B66" s="34" t="s">
        <v>19</v>
      </c>
      <c r="C66" s="31"/>
      <c r="D66" s="32"/>
    </row>
    <row r="67" spans="2:4" ht="16.5" x14ac:dyDescent="0.25">
      <c r="B67" s="34" t="s">
        <v>23</v>
      </c>
      <c r="C67" s="31"/>
      <c r="D67" s="32"/>
    </row>
    <row r="68" spans="2:4" ht="16.5" x14ac:dyDescent="0.25">
      <c r="B68" s="34" t="s">
        <v>20</v>
      </c>
      <c r="C68" s="31"/>
      <c r="D68" s="32"/>
    </row>
    <row r="69" spans="2:4" ht="16.5" x14ac:dyDescent="0.25">
      <c r="B69" s="34" t="s">
        <v>21</v>
      </c>
      <c r="C69" s="31"/>
      <c r="D69" s="33"/>
    </row>
    <row r="70" spans="2:4" ht="16.5" x14ac:dyDescent="0.25">
      <c r="B70" s="34" t="s">
        <v>24</v>
      </c>
    </row>
    <row r="71" spans="2:4" ht="16.5" x14ac:dyDescent="0.25">
      <c r="B71" s="34" t="s">
        <v>26</v>
      </c>
    </row>
  </sheetData>
  <sheetProtection selectLockedCells="1" selectUnlockedCells="1"/>
  <mergeCells count="2">
    <mergeCell ref="B1:F1"/>
    <mergeCell ref="A4:A8"/>
  </mergeCells>
  <printOptions horizontalCentered="1"/>
  <pageMargins left="0.23622047244094491" right="0.23622047244094491" top="0.22" bottom="0.22" header="0.14000000000000001" footer="0.16"/>
  <pageSetup paperSize="9" scale="54" firstPageNumber="0" orientation="landscape" r:id="rId1"/>
  <headerFooter alignWithMargins="0"/>
  <rowBreaks count="1" manualBreakCount="1">
    <brk id="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opLeftCell="B13" zoomScale="118" zoomScaleNormal="118" workbookViewId="0">
      <selection activeCell="C22" sqref="C22"/>
    </sheetView>
  </sheetViews>
  <sheetFormatPr defaultColWidth="11.42578125" defaultRowHeight="15" x14ac:dyDescent="0.25"/>
  <cols>
    <col min="1" max="1" width="17.28515625" customWidth="1"/>
    <col min="2" max="2" width="98.85546875" customWidth="1"/>
    <col min="3" max="4" width="15.85546875" customWidth="1"/>
  </cols>
  <sheetData>
    <row r="1" spans="1:4" ht="45" customHeight="1" x14ac:dyDescent="0.25">
      <c r="A1" s="187" t="s">
        <v>61</v>
      </c>
      <c r="B1" s="187"/>
      <c r="C1" s="187"/>
      <c r="D1" s="187"/>
    </row>
    <row r="2" spans="1:4" ht="51" customHeight="1" x14ac:dyDescent="0.25">
      <c r="A2" s="186" t="s">
        <v>0</v>
      </c>
      <c r="B2" s="186"/>
      <c r="C2" s="41">
        <v>2018</v>
      </c>
      <c r="D2" s="41">
        <v>2019</v>
      </c>
    </row>
    <row r="3" spans="1:4" ht="15.75" thickBot="1" x14ac:dyDescent="0.3">
      <c r="A3" s="1"/>
      <c r="B3" s="70"/>
      <c r="C3" s="43"/>
      <c r="D3" s="43"/>
    </row>
    <row r="4" spans="1:4" ht="15" customHeight="1" x14ac:dyDescent="0.25">
      <c r="A4" s="179" t="s">
        <v>48</v>
      </c>
      <c r="B4" s="46" t="s">
        <v>51</v>
      </c>
      <c r="C4" s="141"/>
      <c r="D4" s="52"/>
    </row>
    <row r="5" spans="1:4" x14ac:dyDescent="0.25">
      <c r="A5" s="180"/>
      <c r="B5" s="47" t="s">
        <v>52</v>
      </c>
      <c r="C5" s="53"/>
      <c r="D5" s="54"/>
    </row>
    <row r="6" spans="1:4" x14ac:dyDescent="0.25">
      <c r="A6" s="180"/>
      <c r="B6" s="42" t="s">
        <v>45</v>
      </c>
      <c r="C6" s="136"/>
      <c r="D6" s="56"/>
    </row>
    <row r="7" spans="1:4" x14ac:dyDescent="0.25">
      <c r="A7" s="180"/>
      <c r="B7" s="42" t="s">
        <v>46</v>
      </c>
      <c r="C7" s="55"/>
      <c r="D7" s="56"/>
    </row>
    <row r="8" spans="1:4" ht="15.75" thickBot="1" x14ac:dyDescent="0.3">
      <c r="A8" s="180"/>
      <c r="B8" s="42" t="s">
        <v>47</v>
      </c>
      <c r="C8" s="57"/>
      <c r="D8" s="61"/>
    </row>
    <row r="9" spans="1:4" ht="15.75" thickBot="1" x14ac:dyDescent="0.3">
      <c r="A9" s="181"/>
      <c r="B9" s="60" t="s">
        <v>104</v>
      </c>
      <c r="C9" s="140">
        <f>SUM(C4:C8)</f>
        <v>0</v>
      </c>
      <c r="D9" s="67">
        <f>SUM(D4:D8)</f>
        <v>0</v>
      </c>
    </row>
    <row r="10" spans="1:4" x14ac:dyDescent="0.25">
      <c r="A10" s="182" t="s">
        <v>56</v>
      </c>
      <c r="B10" s="51" t="s">
        <v>49</v>
      </c>
      <c r="C10" s="143"/>
      <c r="D10" s="58"/>
    </row>
    <row r="11" spans="1:4" ht="33" x14ac:dyDescent="0.25">
      <c r="A11" s="183"/>
      <c r="B11" s="75" t="s">
        <v>62</v>
      </c>
      <c r="C11" s="135"/>
      <c r="D11" s="59"/>
    </row>
    <row r="12" spans="1:4" x14ac:dyDescent="0.25">
      <c r="A12" s="183"/>
      <c r="B12" s="49"/>
      <c r="C12" s="135"/>
      <c r="D12" s="59"/>
    </row>
    <row r="13" spans="1:4" x14ac:dyDescent="0.25">
      <c r="A13" s="183"/>
      <c r="B13" s="48" t="s">
        <v>50</v>
      </c>
      <c r="C13" s="135"/>
      <c r="D13" s="59"/>
    </row>
    <row r="14" spans="1:4" x14ac:dyDescent="0.25">
      <c r="A14" s="183"/>
      <c r="B14" s="48" t="s">
        <v>53</v>
      </c>
      <c r="C14" s="135"/>
      <c r="D14" s="59"/>
    </row>
    <row r="15" spans="1:4" x14ac:dyDescent="0.25">
      <c r="A15" s="184"/>
      <c r="B15" s="49" t="s">
        <v>103</v>
      </c>
      <c r="C15" s="62"/>
      <c r="D15" s="63"/>
    </row>
    <row r="16" spans="1:4" ht="15.75" thickBot="1" x14ac:dyDescent="0.3">
      <c r="A16" s="184"/>
      <c r="B16" s="48" t="s">
        <v>54</v>
      </c>
      <c r="C16" s="62"/>
      <c r="D16" s="63"/>
    </row>
    <row r="17" spans="1:4" ht="15.75" thickBot="1" x14ac:dyDescent="0.3">
      <c r="A17" s="185"/>
      <c r="B17" s="64" t="s">
        <v>102</v>
      </c>
      <c r="C17" s="142">
        <f>SUM(C10:C16)</f>
        <v>0</v>
      </c>
      <c r="D17" s="65">
        <f>SUM(D10:D16)</f>
        <v>0</v>
      </c>
    </row>
    <row r="18" spans="1:4" x14ac:dyDescent="0.25">
      <c r="A18" s="1"/>
      <c r="B18" s="44" t="s">
        <v>105</v>
      </c>
      <c r="C18" s="144"/>
      <c r="D18" s="45"/>
    </row>
    <row r="19" spans="1:4" ht="15.75" thickBot="1" x14ac:dyDescent="0.3">
      <c r="A19" s="1"/>
      <c r="B19" s="66" t="s">
        <v>55</v>
      </c>
      <c r="C19" s="50"/>
      <c r="D19" s="50"/>
    </row>
    <row r="20" spans="1:4" ht="15.75" thickBot="1" x14ac:dyDescent="0.3">
      <c r="A20" s="1"/>
      <c r="B20" s="71" t="s">
        <v>57</v>
      </c>
      <c r="C20" s="139">
        <f>C9+C17+C18+C19</f>
        <v>0</v>
      </c>
      <c r="D20" s="68">
        <f>D9+D17+D18+D19</f>
        <v>0</v>
      </c>
    </row>
    <row r="21" spans="1:4" ht="15.75" thickBot="1" x14ac:dyDescent="0.3"/>
    <row r="22" spans="1:4" ht="15.75" thickBot="1" x14ac:dyDescent="0.3">
      <c r="B22" s="72" t="s">
        <v>58</v>
      </c>
      <c r="C22" s="73"/>
      <c r="D22" s="73"/>
    </row>
    <row r="23" spans="1:4" ht="15.75" thickBot="1" x14ac:dyDescent="0.3"/>
    <row r="24" spans="1:4" ht="15.75" thickBot="1" x14ac:dyDescent="0.3">
      <c r="B24" s="74" t="s">
        <v>59</v>
      </c>
      <c r="C24" s="134">
        <f>C20+C22</f>
        <v>0</v>
      </c>
      <c r="D24" s="69">
        <f>D20+D22</f>
        <v>0</v>
      </c>
    </row>
    <row r="26" spans="1:4" x14ac:dyDescent="0.25">
      <c r="A26" s="188" t="s">
        <v>22</v>
      </c>
      <c r="B26" s="188"/>
    </row>
  </sheetData>
  <mergeCells count="5">
    <mergeCell ref="A4:A9"/>
    <mergeCell ref="A10:A17"/>
    <mergeCell ref="A2:B2"/>
    <mergeCell ref="A1:D1"/>
    <mergeCell ref="A26:B26"/>
  </mergeCells>
  <pageMargins left="0" right="0" top="0" bottom="0" header="0" footer="0"/>
  <pageSetup paperSize="8" orientation="landscape" r:id="rId1"/>
  <ignoredErrors>
    <ignoredError sqref="C17:D1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19" zoomScaleNormal="100" workbookViewId="0">
      <selection activeCell="B8" sqref="B8"/>
    </sheetView>
  </sheetViews>
  <sheetFormatPr defaultColWidth="11.42578125" defaultRowHeight="15" x14ac:dyDescent="0.25"/>
  <cols>
    <col min="1" max="1" width="119.28515625" customWidth="1"/>
    <col min="2" max="2" width="16.85546875" customWidth="1"/>
    <col min="3" max="3" width="5.140625" customWidth="1"/>
    <col min="4" max="4" width="78.140625" customWidth="1"/>
    <col min="5" max="5" width="15.42578125" customWidth="1"/>
    <col min="6" max="6" width="15" customWidth="1"/>
  </cols>
  <sheetData>
    <row r="1" spans="1:5" x14ac:dyDescent="0.25">
      <c r="A1" s="189" t="s">
        <v>82</v>
      </c>
      <c r="B1" s="191" t="s">
        <v>84</v>
      </c>
      <c r="C1" s="95"/>
    </row>
    <row r="2" spans="1:5" x14ac:dyDescent="0.25">
      <c r="A2" s="190"/>
      <c r="B2" s="192"/>
      <c r="C2" s="95"/>
    </row>
    <row r="3" spans="1:5" ht="24" customHeight="1" x14ac:dyDescent="0.25">
      <c r="A3" s="86" t="s">
        <v>109</v>
      </c>
      <c r="B3" s="112"/>
      <c r="C3" s="95"/>
    </row>
    <row r="4" spans="1:5" ht="24" customHeight="1" x14ac:dyDescent="0.25">
      <c r="A4" s="86" t="s">
        <v>64</v>
      </c>
      <c r="B4" s="113"/>
      <c r="C4" s="96"/>
    </row>
    <row r="5" spans="1:5" ht="23.1" customHeight="1" x14ac:dyDescent="0.25">
      <c r="A5" s="83" t="s">
        <v>65</v>
      </c>
      <c r="B5" s="113"/>
      <c r="C5" s="96"/>
    </row>
    <row r="6" spans="1:5" ht="21" customHeight="1" x14ac:dyDescent="0.25">
      <c r="A6" s="84" t="s">
        <v>66</v>
      </c>
      <c r="B6" s="113"/>
      <c r="C6" s="96"/>
    </row>
    <row r="7" spans="1:5" ht="23.1" customHeight="1" x14ac:dyDescent="0.25">
      <c r="A7" s="85" t="s">
        <v>67</v>
      </c>
      <c r="B7" s="113"/>
      <c r="C7" s="96"/>
    </row>
    <row r="8" spans="1:5" ht="21.95" customHeight="1" x14ac:dyDescent="0.25">
      <c r="A8" s="86" t="s">
        <v>68</v>
      </c>
      <c r="B8" s="113"/>
      <c r="C8" s="96"/>
    </row>
    <row r="9" spans="1:5" ht="24" customHeight="1" x14ac:dyDescent="0.25">
      <c r="A9" s="87" t="s">
        <v>69</v>
      </c>
      <c r="B9" s="113"/>
      <c r="C9" s="96"/>
    </row>
    <row r="10" spans="1:5" ht="24" customHeight="1" x14ac:dyDescent="0.25">
      <c r="A10" s="84" t="s">
        <v>70</v>
      </c>
      <c r="B10" s="113"/>
      <c r="C10" s="96"/>
    </row>
    <row r="11" spans="1:5" ht="27" customHeight="1" thickBot="1" x14ac:dyDescent="0.3">
      <c r="A11" s="88" t="s">
        <v>74</v>
      </c>
      <c r="B11" s="114"/>
      <c r="C11" s="96"/>
    </row>
    <row r="12" spans="1:5" ht="30.95" customHeight="1" thickBot="1" x14ac:dyDescent="0.3">
      <c r="A12" s="111" t="s">
        <v>83</v>
      </c>
      <c r="B12" s="90">
        <f>SUM(B3:B11)</f>
        <v>0</v>
      </c>
      <c r="C12" s="97"/>
    </row>
    <row r="13" spans="1:5" ht="75" customHeight="1" thickBot="1" x14ac:dyDescent="0.3">
      <c r="A13" s="82" t="s">
        <v>81</v>
      </c>
    </row>
    <row r="14" spans="1:5" ht="15" customHeight="1" x14ac:dyDescent="0.25">
      <c r="A14" s="193" t="s">
        <v>85</v>
      </c>
      <c r="B14" s="194"/>
      <c r="D14" s="193" t="s">
        <v>86</v>
      </c>
      <c r="E14" s="194"/>
    </row>
    <row r="15" spans="1:5" ht="15.95" customHeight="1" thickBot="1" x14ac:dyDescent="0.3">
      <c r="A15" s="195"/>
      <c r="B15" s="196"/>
      <c r="D15" s="197"/>
      <c r="E15" s="198"/>
    </row>
    <row r="16" spans="1:5" ht="30.95" customHeight="1" thickBot="1" x14ac:dyDescent="0.3">
      <c r="A16" s="91" t="s">
        <v>75</v>
      </c>
      <c r="B16" s="99"/>
      <c r="C16" s="96"/>
      <c r="D16" s="98" t="s">
        <v>80</v>
      </c>
      <c r="E16" s="117"/>
    </row>
    <row r="17" spans="1:6" ht="30" customHeight="1" thickBot="1" x14ac:dyDescent="0.3">
      <c r="A17" s="92" t="s">
        <v>76</v>
      </c>
      <c r="B17" s="89"/>
      <c r="C17" s="96"/>
    </row>
    <row r="18" spans="1:6" ht="26.1" customHeight="1" x14ac:dyDescent="0.25">
      <c r="A18" s="92" t="s">
        <v>89</v>
      </c>
      <c r="B18" s="89"/>
      <c r="C18" s="96"/>
      <c r="D18" s="199" t="s">
        <v>90</v>
      </c>
      <c r="E18" s="200"/>
    </row>
    <row r="19" spans="1:6" ht="27" customHeight="1" x14ac:dyDescent="0.25">
      <c r="A19" s="93" t="s">
        <v>77</v>
      </c>
      <c r="B19" s="89"/>
      <c r="C19" s="96"/>
      <c r="D19" s="201"/>
      <c r="E19" s="202"/>
    </row>
    <row r="20" spans="1:6" ht="32.1" customHeight="1" x14ac:dyDescent="0.25">
      <c r="A20" s="93" t="s">
        <v>78</v>
      </c>
      <c r="B20" s="89"/>
      <c r="C20" s="96"/>
      <c r="D20" s="100" t="s">
        <v>88</v>
      </c>
      <c r="E20" s="118"/>
    </row>
    <row r="21" spans="1:6" ht="35.1" customHeight="1" thickBot="1" x14ac:dyDescent="0.3">
      <c r="A21" s="94" t="s">
        <v>79</v>
      </c>
      <c r="B21" s="89"/>
      <c r="C21" s="96"/>
      <c r="D21" s="101" t="s">
        <v>91</v>
      </c>
      <c r="E21" s="116" t="e">
        <f>E16/E20</f>
        <v>#DIV/0!</v>
      </c>
    </row>
    <row r="22" spans="1:6" ht="30.95" customHeight="1" thickBot="1" x14ac:dyDescent="0.3">
      <c r="A22" s="103" t="s">
        <v>83</v>
      </c>
      <c r="B22" s="90">
        <f>SUM(B16:B21)</f>
        <v>0</v>
      </c>
      <c r="C22" s="97"/>
      <c r="D22" s="100" t="s">
        <v>87</v>
      </c>
      <c r="E22" s="118"/>
    </row>
    <row r="23" spans="1:6" ht="30.95" customHeight="1" x14ac:dyDescent="0.25">
      <c r="A23" s="115"/>
      <c r="B23" s="97"/>
      <c r="C23" s="97"/>
      <c r="D23" s="104" t="s">
        <v>113</v>
      </c>
      <c r="E23" s="116" t="e">
        <f>E21*0.3</f>
        <v>#DIV/0!</v>
      </c>
    </row>
    <row r="24" spans="1:6" ht="36" customHeight="1" x14ac:dyDescent="0.25">
      <c r="D24" s="104" t="s">
        <v>115</v>
      </c>
      <c r="E24" s="116" t="e">
        <f>E23*E22</f>
        <v>#DIV/0!</v>
      </c>
    </row>
    <row r="25" spans="1:6" ht="35.1" customHeight="1" x14ac:dyDescent="0.25">
      <c r="D25" s="119" t="s">
        <v>114</v>
      </c>
      <c r="E25" s="120" t="e">
        <f>E16-E24</f>
        <v>#DIV/0!</v>
      </c>
    </row>
    <row r="26" spans="1:6" x14ac:dyDescent="0.25">
      <c r="D26" s="124" t="s">
        <v>118</v>
      </c>
      <c r="E26" s="125" t="e">
        <f>E25/E20</f>
        <v>#DIV/0!</v>
      </c>
      <c r="F26" s="121"/>
    </row>
    <row r="27" spans="1:6" x14ac:dyDescent="0.25">
      <c r="D27" s="123" t="s">
        <v>119</v>
      </c>
      <c r="E27" s="122" t="e">
        <f>E26+E23</f>
        <v>#DIV/0!</v>
      </c>
      <c r="F27" s="121"/>
    </row>
    <row r="28" spans="1:6" x14ac:dyDescent="0.25">
      <c r="F28" s="121"/>
    </row>
  </sheetData>
  <mergeCells count="5">
    <mergeCell ref="A1:A2"/>
    <mergeCell ref="B1:B2"/>
    <mergeCell ref="A14:B15"/>
    <mergeCell ref="D14:E15"/>
    <mergeCell ref="D18:E19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COSTITUZIONE </vt:lpstr>
      <vt:lpstr>UTILIZZO</vt:lpstr>
      <vt:lpstr>ART. 68 C.3 E ART. 69</vt:lpstr>
      <vt:lpstr>'COSTITUZIONE 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marina</cp:lastModifiedBy>
  <cp:lastPrinted>2019-02-25T12:44:05Z</cp:lastPrinted>
  <dcterms:created xsi:type="dcterms:W3CDTF">2015-11-23T13:55:06Z</dcterms:created>
  <dcterms:modified xsi:type="dcterms:W3CDTF">2019-02-25T12:44:09Z</dcterms:modified>
</cp:coreProperties>
</file>