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Foglio1" sheetId="1" r:id="rId1"/>
    <sheet name="Foglio2" sheetId="2" state="hidden" r:id="rId2"/>
  </sheets>
  <calcPr calcId="145621"/>
</workbook>
</file>

<file path=xl/calcChain.xml><?xml version="1.0" encoding="utf-8"?>
<calcChain xmlns="http://schemas.openxmlformats.org/spreadsheetml/2006/main">
  <c r="M40" i="1" l="1"/>
  <c r="B8" i="2" l="1"/>
  <c r="D10" i="2" s="1"/>
  <c r="L22" i="1"/>
  <c r="L21" i="1"/>
  <c r="L20" i="1"/>
  <c r="L19" i="1"/>
  <c r="L18" i="1"/>
  <c r="L17" i="1"/>
  <c r="L16" i="1"/>
  <c r="L15" i="1"/>
  <c r="P15" i="1" s="1"/>
  <c r="D8" i="2" l="1"/>
  <c r="D12" i="2"/>
  <c r="D11" i="2"/>
  <c r="D9" i="2"/>
  <c r="P17" i="1"/>
  <c r="P18" i="1"/>
  <c r="P19" i="1"/>
  <c r="P20" i="1"/>
  <c r="P21" i="1"/>
  <c r="P22" i="1"/>
  <c r="P16" i="1"/>
  <c r="O30" i="1"/>
  <c r="H34" i="1" s="1"/>
  <c r="P24" i="1" l="1"/>
  <c r="C34" i="1" s="1"/>
  <c r="M34" i="1" s="1"/>
  <c r="M37" i="1" l="1"/>
</calcChain>
</file>

<file path=xl/sharedStrings.xml><?xml version="1.0" encoding="utf-8"?>
<sst xmlns="http://schemas.openxmlformats.org/spreadsheetml/2006/main" count="45" uniqueCount="42">
  <si>
    <t>COMUNE DI FOLIGNANO</t>
  </si>
  <si>
    <t>PROSPETTO PER IL CALCOLO DELL'AUMENTO DI VALORE VENALE AI FINI DELL'APPLICAZIONE DELLE SANZIONI PREVISTE DALL'ART. 37 DEL DPR 380/2001</t>
  </si>
  <si>
    <t>UBICAZIONE DELL'IMMOBILE :</t>
  </si>
  <si>
    <t>PROPRIETA' :</t>
  </si>
  <si>
    <t>EPOCA DI REALIZZAZIONE DELLE OPERE ABUSIVE :</t>
  </si>
  <si>
    <t>DATA DI ACCERTAMENTO :</t>
  </si>
  <si>
    <t>DETERMINAZIONE DELLA SUPERFICIE CONVENZIONALE</t>
  </si>
  <si>
    <t>Descrizione immobile</t>
  </si>
  <si>
    <t>Superficie reale</t>
  </si>
  <si>
    <t>30% per vani H inferiore a m 1,70       (a detrarre)</t>
  </si>
  <si>
    <t>Superficie reale da considerare</t>
  </si>
  <si>
    <t>Coefficiente</t>
  </si>
  <si>
    <t>Superficie convenzionale</t>
  </si>
  <si>
    <t>Unità inferiore a mq 46</t>
  </si>
  <si>
    <t>Unità tra mq 46 e mq 70</t>
  </si>
  <si>
    <t>Unità oltre mq 70</t>
  </si>
  <si>
    <t>Autorimesse singole</t>
  </si>
  <si>
    <t>Autorimesse di uso comune</t>
  </si>
  <si>
    <t>Pertinenza scoperta in godimento esclusivo *</t>
  </si>
  <si>
    <t>Verde condominiale in quota millessimale</t>
  </si>
  <si>
    <t>Balconi, terrazze, cantine ed accessori simili</t>
  </si>
  <si>
    <t>* inserire nel computo della superficie fino ad un massimo non eccedente la superficie dell'immobile principale a cui è riferito</t>
  </si>
  <si>
    <t>TOTALE SUPERFICIE CONVENZIONALE (1)</t>
  </si>
  <si>
    <t>DETERMINAZIONE DEL VALORE UNITARIO DI RIFERIMENTO</t>
  </si>
  <si>
    <t>Fascia/ zona</t>
  </si>
  <si>
    <t>Microzona</t>
  </si>
  <si>
    <t>Categoria catastale</t>
  </si>
  <si>
    <t>Tipologia</t>
  </si>
  <si>
    <t>Valore mercato medio</t>
  </si>
  <si>
    <t>Coeff. Di abbattimento</t>
  </si>
  <si>
    <t>VALORE UNITARIO DI RIFERIMENTO (2) €/MQ</t>
  </si>
  <si>
    <t>(Rif. OMI)</t>
  </si>
  <si>
    <t>(NCEU)</t>
  </si>
  <si>
    <t>(vedi tipologia intervento)</t>
  </si>
  <si>
    <t>CALCOLO DELL'AUMENTO DEL VALORE VENALE</t>
  </si>
  <si>
    <t>Superficie convenzionale (1)</t>
  </si>
  <si>
    <t>Valore unitario di riferimento €/mq (2)</t>
  </si>
  <si>
    <t xml:space="preserve">AUMENTO DEL VALORE VENALE € </t>
  </si>
  <si>
    <t>CALCOLO DELLA SANZIONE € (commi 1 e 3 art.37 DPR 380/2001)</t>
  </si>
  <si>
    <t>(* sanzione minima 1 000,00 €)</t>
  </si>
  <si>
    <t>CALCOLO DELLA SANZIONE € (comma 2 art.37 DPR 380/2001)</t>
  </si>
  <si>
    <t>(* sanzione da un minimo di 1 000,00 € a un massimo di 10 329,00 €)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</si>
</sst>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9" fontId="0" fillId="0" borderId="0" xfId="0" applyNumberFormat="1"/>
    <xf numFmtId="164" fontId="0" fillId="0" borderId="0" xfId="0" applyNumberFormat="1" applyBorder="1" applyAlignment="1"/>
    <xf numFmtId="0" fontId="0" fillId="0" borderId="0" xfId="0" applyProtection="1">
      <protection locked="0"/>
    </xf>
    <xf numFmtId="164" fontId="0" fillId="0" borderId="0" xfId="0" applyNumberFormat="1"/>
    <xf numFmtId="0" fontId="2" fillId="6" borderId="1" xfId="0" applyFont="1" applyFill="1" applyBorder="1" applyAlignment="1" applyProtection="1">
      <alignment horizontal="center"/>
    </xf>
    <xf numFmtId="0" fontId="2" fillId="6" borderId="2" xfId="0" applyFont="1" applyFill="1" applyBorder="1" applyAlignment="1" applyProtection="1">
      <alignment horizontal="center"/>
    </xf>
    <xf numFmtId="0" fontId="2" fillId="6" borderId="3" xfId="0" applyFont="1" applyFill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  <protection hidden="1"/>
    </xf>
    <xf numFmtId="164" fontId="0" fillId="0" borderId="2" xfId="0" applyNumberFormat="1" applyBorder="1" applyAlignment="1" applyProtection="1">
      <alignment horizontal="center"/>
      <protection hidden="1"/>
    </xf>
    <xf numFmtId="164" fontId="0" fillId="0" borderId="3" xfId="0" applyNumberFormat="1" applyBorder="1" applyAlignment="1" applyProtection="1">
      <alignment horizontal="center"/>
      <protection hidden="1"/>
    </xf>
    <xf numFmtId="164" fontId="0" fillId="0" borderId="4" xfId="0" applyNumberFormat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/>
      <protection hidden="1"/>
    </xf>
    <xf numFmtId="164" fontId="0" fillId="0" borderId="6" xfId="0" applyNumberFormat="1" applyBorder="1" applyAlignment="1" applyProtection="1">
      <alignment horizontal="center"/>
      <protection hidden="1"/>
    </xf>
    <xf numFmtId="0" fontId="0" fillId="6" borderId="4" xfId="0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0" fillId="6" borderId="6" xfId="0" applyFill="1" applyBorder="1" applyAlignment="1" applyProtection="1">
      <alignment horizontal="center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164" fontId="0" fillId="0" borderId="22" xfId="0" applyNumberFormat="1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164" fontId="1" fillId="0" borderId="22" xfId="0" applyNumberFormat="1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1" fillId="0" borderId="21" xfId="0" applyFont="1" applyBorder="1" applyAlignment="1" applyProtection="1">
      <alignment horizontal="center"/>
      <protection hidden="1"/>
    </xf>
    <xf numFmtId="0" fontId="1" fillId="0" borderId="30" xfId="0" applyFont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</xf>
    <xf numFmtId="0" fontId="7" fillId="0" borderId="8" xfId="0" applyFont="1" applyFill="1" applyBorder="1" applyAlignment="1" applyProtection="1">
      <alignment horizontal="center" vertical="center" wrapText="1"/>
    </xf>
    <xf numFmtId="2" fontId="0" fillId="0" borderId="22" xfId="0" applyNumberFormat="1" applyBorder="1" applyAlignment="1" applyProtection="1">
      <alignment horizontal="center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/>
    </xf>
    <xf numFmtId="0" fontId="2" fillId="3" borderId="17" xfId="0" applyFont="1" applyFill="1" applyBorder="1" applyAlignment="1" applyProtection="1">
      <alignment horizontal="center"/>
    </xf>
    <xf numFmtId="0" fontId="2" fillId="3" borderId="16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 wrapText="1"/>
    </xf>
    <xf numFmtId="0" fontId="7" fillId="0" borderId="26" xfId="0" applyFont="1" applyFill="1" applyBorder="1" applyAlignment="1" applyProtection="1">
      <alignment horizontal="center" vertical="center" wrapText="1"/>
    </xf>
    <xf numFmtId="0" fontId="7" fillId="0" borderId="27" xfId="0" applyFont="1" applyFill="1" applyBorder="1" applyAlignment="1" applyProtection="1">
      <alignment horizontal="center" vertical="center" wrapText="1"/>
    </xf>
    <xf numFmtId="0" fontId="7" fillId="0" borderId="28" xfId="0" applyFont="1" applyFill="1" applyBorder="1" applyAlignment="1" applyProtection="1">
      <alignment horizontal="center" vertical="center" wrapText="1"/>
    </xf>
    <xf numFmtId="9" fontId="0" fillId="5" borderId="11" xfId="0" applyNumberFormat="1" applyFill="1" applyBorder="1" applyAlignment="1" applyProtection="1">
      <alignment horizontal="center" vertical="center"/>
      <protection locked="0"/>
    </xf>
    <xf numFmtId="9" fontId="0" fillId="5" borderId="13" xfId="0" applyNumberFormat="1" applyFill="1" applyBorder="1" applyAlignment="1" applyProtection="1">
      <alignment horizontal="center" vertical="center"/>
      <protection locked="0"/>
    </xf>
    <xf numFmtId="164" fontId="1" fillId="0" borderId="11" xfId="0" applyNumberFormat="1" applyFont="1" applyFill="1" applyBorder="1" applyAlignment="1" applyProtection="1">
      <alignment horizontal="center" vertical="center"/>
      <protection hidden="1"/>
    </xf>
    <xf numFmtId="164" fontId="1" fillId="0" borderId="12" xfId="0" applyNumberFormat="1" applyFont="1" applyFill="1" applyBorder="1" applyAlignment="1" applyProtection="1">
      <alignment horizontal="center" vertical="center"/>
      <protection hidden="1"/>
    </xf>
    <xf numFmtId="164" fontId="1" fillId="0" borderId="13" xfId="0" applyNumberFormat="1" applyFont="1" applyFill="1" applyBorder="1" applyAlignment="1" applyProtection="1">
      <alignment horizontal="center" vertical="center"/>
      <protection hidden="1"/>
    </xf>
    <xf numFmtId="164" fontId="0" fillId="5" borderId="11" xfId="0" applyNumberFormat="1" applyFill="1" applyBorder="1" applyAlignment="1" applyProtection="1">
      <alignment horizontal="center" vertical="center"/>
      <protection locked="0"/>
    </xf>
    <xf numFmtId="164" fontId="0" fillId="5" borderId="13" xfId="0" applyNumberFormat="1" applyFill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21" xfId="0" applyFon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2" fontId="0" fillId="0" borderId="37" xfId="0" applyNumberFormat="1" applyFill="1" applyBorder="1" applyAlignment="1" applyProtection="1">
      <alignment horizontal="center"/>
      <protection locked="0"/>
    </xf>
    <xf numFmtId="2" fontId="0" fillId="0" borderId="35" xfId="0" applyNumberFormat="1" applyBorder="1" applyAlignment="1" applyProtection="1">
      <alignment horizontal="center"/>
      <protection hidden="1"/>
    </xf>
    <xf numFmtId="2" fontId="0" fillId="0" borderId="36" xfId="0" applyNumberForma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</xf>
    <xf numFmtId="0" fontId="7" fillId="0" borderId="15" xfId="0" applyFont="1" applyFill="1" applyBorder="1" applyAlignment="1" applyProtection="1">
      <alignment horizontal="center"/>
    </xf>
    <xf numFmtId="0" fontId="7" fillId="0" borderId="17" xfId="0" applyFont="1" applyFill="1" applyBorder="1" applyAlignment="1" applyProtection="1">
      <alignment horizontal="center"/>
    </xf>
    <xf numFmtId="0" fontId="7" fillId="0" borderId="16" xfId="0" applyFont="1" applyFill="1" applyBorder="1" applyAlignment="1" applyProtection="1">
      <alignment horizontal="center"/>
    </xf>
    <xf numFmtId="2" fontId="1" fillId="0" borderId="15" xfId="0" applyNumberFormat="1" applyFont="1" applyFill="1" applyBorder="1" applyAlignment="1" applyProtection="1">
      <alignment horizontal="center"/>
      <protection hidden="1"/>
    </xf>
    <xf numFmtId="0" fontId="1" fillId="0" borderId="16" xfId="0" applyFont="1" applyFill="1" applyBorder="1" applyAlignment="1" applyProtection="1">
      <alignment horizontal="center"/>
      <protection hidden="1"/>
    </xf>
    <xf numFmtId="0" fontId="5" fillId="0" borderId="31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32" xfId="0" applyFont="1" applyBorder="1" applyAlignment="1" applyProtection="1">
      <alignment horizontal="center"/>
    </xf>
    <xf numFmtId="2" fontId="0" fillId="5" borderId="33" xfId="0" applyNumberFormat="1" applyFill="1" applyBorder="1" applyAlignment="1" applyProtection="1">
      <alignment horizontal="center"/>
      <protection locked="0"/>
    </xf>
    <xf numFmtId="2" fontId="0" fillId="5" borderId="34" xfId="0" applyNumberFormat="1" applyFill="1" applyBorder="1" applyAlignment="1" applyProtection="1">
      <alignment horizontal="center"/>
      <protection locked="0"/>
    </xf>
    <xf numFmtId="2" fontId="0" fillId="0" borderId="33" xfId="0" applyNumberFormat="1" applyBorder="1" applyAlignment="1" applyProtection="1">
      <alignment horizontal="center"/>
      <protection hidden="1"/>
    </xf>
    <xf numFmtId="2" fontId="0" fillId="0" borderId="34" xfId="0" applyNumberFormat="1" applyBorder="1" applyAlignment="1" applyProtection="1">
      <alignment horizontal="center"/>
      <protection hidden="1"/>
    </xf>
    <xf numFmtId="2" fontId="0" fillId="0" borderId="31" xfId="0" applyNumberFormat="1" applyBorder="1" applyAlignment="1" applyProtection="1">
      <alignment horizontal="center"/>
      <protection hidden="1"/>
    </xf>
    <xf numFmtId="2" fontId="0" fillId="0" borderId="32" xfId="0" applyNumberFormat="1" applyBorder="1" applyAlignment="1" applyProtection="1">
      <alignment horizontal="center"/>
      <protection hidden="1"/>
    </xf>
    <xf numFmtId="0" fontId="5" fillId="0" borderId="26" xfId="0" applyFont="1" applyBorder="1" applyAlignment="1" applyProtection="1">
      <alignment horizontal="center"/>
    </xf>
    <xf numFmtId="0" fontId="5" fillId="0" borderId="27" xfId="0" applyFont="1" applyBorder="1" applyAlignment="1" applyProtection="1">
      <alignment horizontal="center"/>
    </xf>
    <xf numFmtId="0" fontId="5" fillId="0" borderId="28" xfId="0" applyFont="1" applyBorder="1" applyAlignment="1" applyProtection="1">
      <alignment horizontal="center"/>
    </xf>
    <xf numFmtId="2" fontId="0" fillId="5" borderId="26" xfId="0" applyNumberFormat="1" applyFill="1" applyBorder="1" applyAlignment="1" applyProtection="1">
      <alignment horizontal="center"/>
      <protection locked="0"/>
    </xf>
    <xf numFmtId="2" fontId="0" fillId="5" borderId="28" xfId="0" applyNumberFormat="1" applyFill="1" applyBorder="1" applyAlignment="1" applyProtection="1">
      <alignment horizontal="center"/>
      <protection locked="0"/>
    </xf>
    <xf numFmtId="2" fontId="0" fillId="5" borderId="35" xfId="0" applyNumberFormat="1" applyFill="1" applyBorder="1" applyAlignment="1" applyProtection="1">
      <alignment horizontal="center"/>
      <protection locked="0"/>
    </xf>
    <xf numFmtId="2" fontId="0" fillId="5" borderId="36" xfId="0" applyNumberFormat="1" applyFill="1" applyBorder="1" applyAlignment="1" applyProtection="1">
      <alignment horizontal="center"/>
      <protection locked="0"/>
    </xf>
    <xf numFmtId="2" fontId="0" fillId="0" borderId="26" xfId="0" applyNumberFormat="1" applyBorder="1" applyAlignment="1" applyProtection="1">
      <alignment horizontal="center"/>
      <protection hidden="1"/>
    </xf>
    <xf numFmtId="2" fontId="0" fillId="0" borderId="28" xfId="0" applyNumberFormat="1" applyBorder="1" applyAlignment="1" applyProtection="1">
      <alignment horizontal="center"/>
      <protection hidden="1"/>
    </xf>
    <xf numFmtId="2" fontId="0" fillId="0" borderId="23" xfId="0" applyNumberFormat="1" applyBorder="1" applyAlignment="1" applyProtection="1">
      <alignment horizontal="center"/>
      <protection hidden="1"/>
    </xf>
    <xf numFmtId="2" fontId="0" fillId="0" borderId="25" xfId="0" applyNumberFormat="1" applyBorder="1" applyAlignment="1" applyProtection="1">
      <alignment horizontal="center"/>
      <protection hidden="1"/>
    </xf>
    <xf numFmtId="0" fontId="5" fillId="0" borderId="23" xfId="0" applyFont="1" applyBorder="1" applyAlignment="1" applyProtection="1">
      <alignment horizontal="center"/>
    </xf>
    <xf numFmtId="0" fontId="5" fillId="0" borderId="24" xfId="0" applyFont="1" applyBorder="1" applyAlignment="1" applyProtection="1">
      <alignment horizontal="center"/>
    </xf>
    <xf numFmtId="0" fontId="5" fillId="0" borderId="25" xfId="0" applyFont="1" applyBorder="1" applyAlignment="1" applyProtection="1">
      <alignment horizontal="center"/>
    </xf>
    <xf numFmtId="2" fontId="0" fillId="5" borderId="23" xfId="0" applyNumberFormat="1" applyFill="1" applyBorder="1" applyAlignment="1" applyProtection="1">
      <alignment horizontal="center"/>
      <protection locked="0"/>
    </xf>
    <xf numFmtId="2" fontId="0" fillId="5" borderId="25" xfId="0" applyNumberFormat="1" applyFill="1" applyBorder="1" applyAlignment="1" applyProtection="1">
      <alignment horizontal="center"/>
      <protection locked="0"/>
    </xf>
    <xf numFmtId="0" fontId="9" fillId="4" borderId="1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center" vertical="center"/>
    </xf>
    <xf numFmtId="0" fontId="9" fillId="4" borderId="4" xfId="0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horizontal="center" vertical="center"/>
    </xf>
    <xf numFmtId="0" fontId="9" fillId="4" borderId="6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horizontal="left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42"/>
  <sheetViews>
    <sheetView showGridLines="0" tabSelected="1" topLeftCell="B1" workbookViewId="0">
      <selection activeCell="J45" sqref="J45"/>
    </sheetView>
  </sheetViews>
  <sheetFormatPr defaultRowHeight="15" x14ac:dyDescent="0.25"/>
  <cols>
    <col min="14" max="14" width="10.5703125" bestFit="1" customWidth="1"/>
  </cols>
  <sheetData>
    <row r="2" spans="3:17" ht="15.75" thickBot="1" x14ac:dyDescent="0.3"/>
    <row r="3" spans="3:17" x14ac:dyDescent="0.25">
      <c r="C3" s="109" t="s">
        <v>0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1"/>
    </row>
    <row r="4" spans="3:17" ht="15.75" thickBot="1" x14ac:dyDescent="0.3">
      <c r="C4" s="112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4"/>
    </row>
    <row r="5" spans="3:17" x14ac:dyDescent="0.25">
      <c r="C5" s="103" t="s">
        <v>1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5"/>
    </row>
    <row r="6" spans="3:17" ht="15.75" thickBot="1" x14ac:dyDescent="0.3">
      <c r="C6" s="106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</row>
    <row r="7" spans="3:17" x14ac:dyDescent="0.25">
      <c r="C7" s="123" t="s">
        <v>2</v>
      </c>
      <c r="D7" s="123"/>
      <c r="E7" s="123"/>
      <c r="F7" s="123"/>
      <c r="G7" s="123"/>
      <c r="H7" s="125"/>
      <c r="I7" s="125"/>
      <c r="J7" s="125"/>
      <c r="K7" s="125"/>
      <c r="L7" s="125"/>
      <c r="M7" s="125"/>
      <c r="N7" s="125"/>
      <c r="O7" s="125"/>
      <c r="P7" s="125"/>
      <c r="Q7" s="125"/>
    </row>
    <row r="8" spans="3:17" x14ac:dyDescent="0.25">
      <c r="C8" s="124" t="s">
        <v>3</v>
      </c>
      <c r="D8" s="124"/>
      <c r="E8" s="124"/>
      <c r="F8" s="124"/>
      <c r="G8" s="124"/>
      <c r="H8" s="126"/>
      <c r="I8" s="126"/>
      <c r="J8" s="126"/>
      <c r="K8" s="126"/>
      <c r="L8" s="126"/>
      <c r="M8" s="126"/>
      <c r="N8" s="126"/>
      <c r="O8" s="126"/>
      <c r="P8" s="126"/>
      <c r="Q8" s="126"/>
    </row>
    <row r="9" spans="3:17" x14ac:dyDescent="0.25">
      <c r="C9" s="124" t="s">
        <v>4</v>
      </c>
      <c r="D9" s="124"/>
      <c r="E9" s="124"/>
      <c r="F9" s="124"/>
      <c r="G9" s="124"/>
      <c r="H9" s="126"/>
      <c r="I9" s="126"/>
      <c r="J9" s="126"/>
      <c r="K9" s="126"/>
      <c r="L9" s="126"/>
      <c r="M9" s="126"/>
      <c r="N9" s="126"/>
      <c r="O9" s="126"/>
      <c r="P9" s="126"/>
      <c r="Q9" s="126"/>
    </row>
    <row r="10" spans="3:17" x14ac:dyDescent="0.25">
      <c r="C10" s="124" t="s">
        <v>5</v>
      </c>
      <c r="D10" s="124"/>
      <c r="E10" s="124"/>
      <c r="F10" s="124"/>
      <c r="G10" s="124"/>
      <c r="H10" s="126"/>
      <c r="I10" s="126"/>
      <c r="J10" s="126"/>
      <c r="K10" s="126"/>
      <c r="L10" s="126"/>
      <c r="M10" s="126"/>
      <c r="N10" s="126"/>
      <c r="O10" s="126"/>
      <c r="P10" s="126"/>
      <c r="Q10" s="126"/>
    </row>
    <row r="11" spans="3:17" ht="15.75" thickBot="1" x14ac:dyDescent="0.3"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3:17" ht="15.75" thickBot="1" x14ac:dyDescent="0.3">
      <c r="C12" s="39" t="s">
        <v>6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1"/>
    </row>
    <row r="13" spans="3:17" ht="15.75" thickBot="1" x14ac:dyDescent="0.3">
      <c r="C13" s="64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2"/>
    </row>
    <row r="14" spans="3:17" ht="44.25" customHeight="1" thickBot="1" x14ac:dyDescent="0.3">
      <c r="C14" s="64"/>
      <c r="D14" s="115" t="s">
        <v>7</v>
      </c>
      <c r="E14" s="116"/>
      <c r="F14" s="116"/>
      <c r="G14" s="117"/>
      <c r="H14" s="115" t="s">
        <v>8</v>
      </c>
      <c r="I14" s="118"/>
      <c r="J14" s="119" t="s">
        <v>9</v>
      </c>
      <c r="K14" s="120"/>
      <c r="L14" s="119" t="s">
        <v>10</v>
      </c>
      <c r="M14" s="120"/>
      <c r="N14" s="119" t="s">
        <v>11</v>
      </c>
      <c r="O14" s="120"/>
      <c r="P14" s="119" t="s">
        <v>12</v>
      </c>
      <c r="Q14" s="120"/>
    </row>
    <row r="15" spans="3:17" x14ac:dyDescent="0.25">
      <c r="C15" s="64"/>
      <c r="D15" s="98" t="s">
        <v>13</v>
      </c>
      <c r="E15" s="99"/>
      <c r="F15" s="99"/>
      <c r="G15" s="100"/>
      <c r="H15" s="101">
        <v>0</v>
      </c>
      <c r="I15" s="102"/>
      <c r="J15" s="101">
        <v>1</v>
      </c>
      <c r="K15" s="102"/>
      <c r="L15" s="96">
        <f t="shared" ref="L15:L22" si="0">H15*J15</f>
        <v>0</v>
      </c>
      <c r="M15" s="97"/>
      <c r="N15" s="96">
        <v>1.2</v>
      </c>
      <c r="O15" s="97"/>
      <c r="P15" s="96">
        <f>L15*N15</f>
        <v>0</v>
      </c>
      <c r="Q15" s="97"/>
    </row>
    <row r="16" spans="3:17" x14ac:dyDescent="0.25">
      <c r="C16" s="64"/>
      <c r="D16" s="78" t="s">
        <v>14</v>
      </c>
      <c r="E16" s="79"/>
      <c r="F16" s="79"/>
      <c r="G16" s="80"/>
      <c r="H16" s="81">
        <v>0</v>
      </c>
      <c r="I16" s="82"/>
      <c r="J16" s="81">
        <v>1</v>
      </c>
      <c r="K16" s="82"/>
      <c r="L16" s="83">
        <f t="shared" si="0"/>
        <v>0</v>
      </c>
      <c r="M16" s="84"/>
      <c r="N16" s="85">
        <v>1.1000000000000001</v>
      </c>
      <c r="O16" s="86"/>
      <c r="P16" s="83">
        <f t="shared" ref="P16:P22" si="1">L16*N16</f>
        <v>0</v>
      </c>
      <c r="Q16" s="84"/>
    </row>
    <row r="17" spans="3:17" x14ac:dyDescent="0.25">
      <c r="C17" s="64"/>
      <c r="D17" s="78" t="s">
        <v>15</v>
      </c>
      <c r="E17" s="79"/>
      <c r="F17" s="79"/>
      <c r="G17" s="80"/>
      <c r="H17" s="81">
        <v>85</v>
      </c>
      <c r="I17" s="82"/>
      <c r="J17" s="81">
        <v>1</v>
      </c>
      <c r="K17" s="82"/>
      <c r="L17" s="83">
        <f t="shared" si="0"/>
        <v>85</v>
      </c>
      <c r="M17" s="84"/>
      <c r="N17" s="85">
        <v>1</v>
      </c>
      <c r="O17" s="86"/>
      <c r="P17" s="83">
        <f t="shared" si="1"/>
        <v>85</v>
      </c>
      <c r="Q17" s="84"/>
    </row>
    <row r="18" spans="3:17" x14ac:dyDescent="0.25">
      <c r="C18" s="64"/>
      <c r="D18" s="78" t="s">
        <v>16</v>
      </c>
      <c r="E18" s="79"/>
      <c r="F18" s="79"/>
      <c r="G18" s="80"/>
      <c r="H18" s="81">
        <v>0</v>
      </c>
      <c r="I18" s="82"/>
      <c r="J18" s="81">
        <v>1</v>
      </c>
      <c r="K18" s="82"/>
      <c r="L18" s="83">
        <f t="shared" si="0"/>
        <v>0</v>
      </c>
      <c r="M18" s="84"/>
      <c r="N18" s="85">
        <v>0.5</v>
      </c>
      <c r="O18" s="86"/>
      <c r="P18" s="83">
        <f t="shared" si="1"/>
        <v>0</v>
      </c>
      <c r="Q18" s="84"/>
    </row>
    <row r="19" spans="3:17" x14ac:dyDescent="0.25">
      <c r="C19" s="64"/>
      <c r="D19" s="78" t="s">
        <v>17</v>
      </c>
      <c r="E19" s="79"/>
      <c r="F19" s="79"/>
      <c r="G19" s="80"/>
      <c r="H19" s="81">
        <v>0</v>
      </c>
      <c r="I19" s="82"/>
      <c r="J19" s="81">
        <v>1</v>
      </c>
      <c r="K19" s="82"/>
      <c r="L19" s="83">
        <f t="shared" si="0"/>
        <v>0</v>
      </c>
      <c r="M19" s="84"/>
      <c r="N19" s="85">
        <v>0.2</v>
      </c>
      <c r="O19" s="86"/>
      <c r="P19" s="83">
        <f t="shared" si="1"/>
        <v>0</v>
      </c>
      <c r="Q19" s="84"/>
    </row>
    <row r="20" spans="3:17" x14ac:dyDescent="0.25">
      <c r="C20" s="64"/>
      <c r="D20" s="78" t="s">
        <v>18</v>
      </c>
      <c r="E20" s="79"/>
      <c r="F20" s="79"/>
      <c r="G20" s="80"/>
      <c r="H20" s="81">
        <v>0</v>
      </c>
      <c r="I20" s="82"/>
      <c r="J20" s="81">
        <v>1</v>
      </c>
      <c r="K20" s="82"/>
      <c r="L20" s="83">
        <f t="shared" si="0"/>
        <v>0</v>
      </c>
      <c r="M20" s="84"/>
      <c r="N20" s="85">
        <v>0.15</v>
      </c>
      <c r="O20" s="86"/>
      <c r="P20" s="83">
        <f t="shared" si="1"/>
        <v>0</v>
      </c>
      <c r="Q20" s="84"/>
    </row>
    <row r="21" spans="3:17" x14ac:dyDescent="0.25">
      <c r="C21" s="64"/>
      <c r="D21" s="78" t="s">
        <v>19</v>
      </c>
      <c r="E21" s="79"/>
      <c r="F21" s="79"/>
      <c r="G21" s="80"/>
      <c r="H21" s="81">
        <v>0</v>
      </c>
      <c r="I21" s="82"/>
      <c r="J21" s="81">
        <v>1</v>
      </c>
      <c r="K21" s="82"/>
      <c r="L21" s="83">
        <f t="shared" si="0"/>
        <v>0</v>
      </c>
      <c r="M21" s="84"/>
      <c r="N21" s="85">
        <v>0.1</v>
      </c>
      <c r="O21" s="86"/>
      <c r="P21" s="83">
        <f t="shared" si="1"/>
        <v>0</v>
      </c>
      <c r="Q21" s="84"/>
    </row>
    <row r="22" spans="3:17" ht="15.75" thickBot="1" x14ac:dyDescent="0.3">
      <c r="C22" s="64"/>
      <c r="D22" s="87" t="s">
        <v>20</v>
      </c>
      <c r="E22" s="88"/>
      <c r="F22" s="88"/>
      <c r="G22" s="89"/>
      <c r="H22" s="90">
        <v>0</v>
      </c>
      <c r="I22" s="91"/>
      <c r="J22" s="92">
        <v>1</v>
      </c>
      <c r="K22" s="93"/>
      <c r="L22" s="70">
        <f t="shared" si="0"/>
        <v>0</v>
      </c>
      <c r="M22" s="71"/>
      <c r="N22" s="94">
        <v>0.25</v>
      </c>
      <c r="O22" s="95"/>
      <c r="P22" s="70">
        <f t="shared" si="1"/>
        <v>0</v>
      </c>
      <c r="Q22" s="71"/>
    </row>
    <row r="23" spans="3:17" ht="15.75" thickBot="1" x14ac:dyDescent="0.3">
      <c r="C23" s="64"/>
      <c r="D23" s="66"/>
      <c r="E23" s="66"/>
      <c r="F23" s="66"/>
      <c r="G23" s="66"/>
      <c r="H23" s="66"/>
      <c r="I23" s="66"/>
      <c r="J23" s="66"/>
      <c r="K23" s="68"/>
      <c r="L23" s="68"/>
      <c r="M23" s="68"/>
      <c r="N23" s="68"/>
      <c r="O23" s="68"/>
      <c r="P23" s="68"/>
      <c r="Q23" s="69"/>
    </row>
    <row r="24" spans="3:17" ht="15" customHeight="1" thickBot="1" x14ac:dyDescent="0.3">
      <c r="C24" s="65"/>
      <c r="D24" s="67"/>
      <c r="E24" s="67"/>
      <c r="F24" s="67"/>
      <c r="G24" s="67"/>
      <c r="H24" s="67"/>
      <c r="I24" s="67"/>
      <c r="J24" s="67"/>
      <c r="K24" s="73" t="s">
        <v>22</v>
      </c>
      <c r="L24" s="74"/>
      <c r="M24" s="74"/>
      <c r="N24" s="74"/>
      <c r="O24" s="75"/>
      <c r="P24" s="76">
        <f>P15+P16+P17+P18+P19+P20+P21+P22</f>
        <v>85</v>
      </c>
      <c r="Q24" s="77"/>
    </row>
    <row r="25" spans="3:17" x14ac:dyDescent="0.25">
      <c r="C25" s="3"/>
      <c r="D25" s="72" t="s">
        <v>21</v>
      </c>
      <c r="E25" s="72"/>
      <c r="F25" s="72"/>
      <c r="G25" s="72"/>
      <c r="H25" s="72"/>
      <c r="I25" s="72"/>
      <c r="J25" s="72"/>
      <c r="K25" s="72"/>
      <c r="L25" s="72"/>
      <c r="M25" s="72"/>
      <c r="N25" s="33"/>
      <c r="O25" s="33"/>
      <c r="P25" s="33"/>
      <c r="Q25" s="33"/>
    </row>
    <row r="26" spans="3:17" ht="15.75" thickBot="1" x14ac:dyDescent="0.3"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pans="3:17" ht="15.75" customHeight="1" thickBot="1" x14ac:dyDescent="0.3">
      <c r="C27" s="61" t="s">
        <v>23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3"/>
    </row>
    <row r="28" spans="3:17" ht="20.100000000000001" customHeight="1" x14ac:dyDescent="0.25">
      <c r="C28" s="55" t="s">
        <v>24</v>
      </c>
      <c r="D28" s="56"/>
      <c r="E28" s="55" t="s">
        <v>25</v>
      </c>
      <c r="F28" s="56"/>
      <c r="G28" s="55" t="s">
        <v>26</v>
      </c>
      <c r="H28" s="56"/>
      <c r="I28" s="55" t="s">
        <v>27</v>
      </c>
      <c r="J28" s="56"/>
      <c r="K28" s="55" t="s">
        <v>28</v>
      </c>
      <c r="L28" s="56"/>
      <c r="M28" s="55" t="s">
        <v>29</v>
      </c>
      <c r="N28" s="56"/>
      <c r="O28" s="42" t="s">
        <v>30</v>
      </c>
      <c r="P28" s="43"/>
      <c r="Q28" s="44"/>
    </row>
    <row r="29" spans="3:17" ht="20.100000000000001" customHeight="1" thickBot="1" x14ac:dyDescent="0.3">
      <c r="C29" s="57" t="s">
        <v>31</v>
      </c>
      <c r="D29" s="58"/>
      <c r="E29" s="57" t="s">
        <v>31</v>
      </c>
      <c r="F29" s="58"/>
      <c r="G29" s="57" t="s">
        <v>32</v>
      </c>
      <c r="H29" s="58"/>
      <c r="I29" s="57" t="s">
        <v>31</v>
      </c>
      <c r="J29" s="58"/>
      <c r="K29" s="57" t="s">
        <v>31</v>
      </c>
      <c r="L29" s="58"/>
      <c r="M29" s="59" t="s">
        <v>33</v>
      </c>
      <c r="N29" s="60"/>
      <c r="O29" s="45"/>
      <c r="P29" s="46"/>
      <c r="Q29" s="47"/>
    </row>
    <row r="30" spans="3:17" ht="30" customHeight="1" thickBot="1" x14ac:dyDescent="0.3">
      <c r="C30" s="37"/>
      <c r="D30" s="38"/>
      <c r="E30" s="37"/>
      <c r="F30" s="38"/>
      <c r="G30" s="37"/>
      <c r="H30" s="38"/>
      <c r="I30" s="37"/>
      <c r="J30" s="38"/>
      <c r="K30" s="53">
        <v>1000</v>
      </c>
      <c r="L30" s="54"/>
      <c r="M30" s="48">
        <v>0.95</v>
      </c>
      <c r="N30" s="49"/>
      <c r="O30" s="50">
        <f>K30*(1-M30)</f>
        <v>50.000000000000043</v>
      </c>
      <c r="P30" s="51"/>
      <c r="Q30" s="52"/>
    </row>
    <row r="31" spans="3:17" ht="15.75" thickBot="1" x14ac:dyDescent="0.3"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3:17" ht="15.75" thickBot="1" x14ac:dyDescent="0.3">
      <c r="C32" s="39" t="s">
        <v>34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1"/>
    </row>
    <row r="33" spans="3:17" ht="15" customHeight="1" x14ac:dyDescent="0.25">
      <c r="C33" s="34" t="s">
        <v>35</v>
      </c>
      <c r="D33" s="34"/>
      <c r="E33" s="34"/>
      <c r="F33" s="34"/>
      <c r="G33" s="34"/>
      <c r="H33" s="34" t="s">
        <v>36</v>
      </c>
      <c r="I33" s="34"/>
      <c r="J33" s="34"/>
      <c r="K33" s="34"/>
      <c r="L33" s="34"/>
      <c r="M33" s="35" t="s">
        <v>37</v>
      </c>
      <c r="N33" s="35"/>
      <c r="O33" s="35"/>
      <c r="P33" s="35"/>
      <c r="Q33" s="35"/>
    </row>
    <row r="34" spans="3:17" x14ac:dyDescent="0.25">
      <c r="C34" s="36">
        <f>P24</f>
        <v>85</v>
      </c>
      <c r="D34" s="22"/>
      <c r="E34" s="22"/>
      <c r="F34" s="22"/>
      <c r="G34" s="23"/>
      <c r="H34" s="21">
        <f>O30</f>
        <v>50.000000000000043</v>
      </c>
      <c r="I34" s="22"/>
      <c r="J34" s="22"/>
      <c r="K34" s="22"/>
      <c r="L34" s="23"/>
      <c r="M34" s="27">
        <f>C34*H34</f>
        <v>4250.0000000000036</v>
      </c>
      <c r="N34" s="28"/>
      <c r="O34" s="28"/>
      <c r="P34" s="28"/>
      <c r="Q34" s="29"/>
    </row>
    <row r="35" spans="3:17" x14ac:dyDescent="0.25">
      <c r="C35" s="24"/>
      <c r="D35" s="25"/>
      <c r="E35" s="25"/>
      <c r="F35" s="25"/>
      <c r="G35" s="26"/>
      <c r="H35" s="24"/>
      <c r="I35" s="25"/>
      <c r="J35" s="25"/>
      <c r="K35" s="25"/>
      <c r="L35" s="26"/>
      <c r="M35" s="30"/>
      <c r="N35" s="31"/>
      <c r="O35" s="31"/>
      <c r="P35" s="31"/>
      <c r="Q35" s="32"/>
    </row>
    <row r="36" spans="3:17" ht="15.75" thickBot="1" x14ac:dyDescent="0.3"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3:17" x14ac:dyDescent="0.25">
      <c r="C37" s="5" t="s">
        <v>38</v>
      </c>
      <c r="D37" s="6"/>
      <c r="E37" s="6"/>
      <c r="F37" s="6"/>
      <c r="G37" s="6"/>
      <c r="H37" s="6"/>
      <c r="I37" s="6"/>
      <c r="J37" s="6"/>
      <c r="K37" s="6"/>
      <c r="L37" s="7"/>
      <c r="M37" s="8">
        <f>2*M34</f>
        <v>8500.0000000000073</v>
      </c>
      <c r="N37" s="9"/>
      <c r="O37" s="9"/>
      <c r="P37" s="9"/>
      <c r="Q37" s="10"/>
    </row>
    <row r="38" spans="3:17" ht="15.75" thickBot="1" x14ac:dyDescent="0.3">
      <c r="C38" s="14" t="s">
        <v>39</v>
      </c>
      <c r="D38" s="15"/>
      <c r="E38" s="15"/>
      <c r="F38" s="15"/>
      <c r="G38" s="15"/>
      <c r="H38" s="15"/>
      <c r="I38" s="15"/>
      <c r="J38" s="15"/>
      <c r="K38" s="15"/>
      <c r="L38" s="16"/>
      <c r="M38" s="11"/>
      <c r="N38" s="12"/>
      <c r="O38" s="12"/>
      <c r="P38" s="12"/>
      <c r="Q38" s="13"/>
    </row>
    <row r="39" spans="3:17" ht="15.75" thickBot="1" x14ac:dyDescent="0.3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</row>
    <row r="40" spans="3:17" x14ac:dyDescent="0.25">
      <c r="C40" s="5" t="s">
        <v>40</v>
      </c>
      <c r="D40" s="6"/>
      <c r="E40" s="6"/>
      <c r="F40" s="6"/>
      <c r="G40" s="6"/>
      <c r="H40" s="6"/>
      <c r="I40" s="6"/>
      <c r="J40" s="6"/>
      <c r="K40" s="6"/>
      <c r="L40" s="7"/>
      <c r="M40" s="8">
        <f>(M34-5000)*(10329-1000)/(50000-5000)+1000</f>
        <v>844.51666666666745</v>
      </c>
      <c r="N40" s="9"/>
      <c r="O40" s="9"/>
      <c r="P40" s="9"/>
      <c r="Q40" s="10"/>
    </row>
    <row r="41" spans="3:17" ht="15.75" thickBot="1" x14ac:dyDescent="0.3">
      <c r="C41" s="14" t="s">
        <v>41</v>
      </c>
      <c r="D41" s="15"/>
      <c r="E41" s="15"/>
      <c r="F41" s="15"/>
      <c r="G41" s="15"/>
      <c r="H41" s="15"/>
      <c r="I41" s="15"/>
      <c r="J41" s="15"/>
      <c r="K41" s="15"/>
      <c r="L41" s="16"/>
      <c r="M41" s="11"/>
      <c r="N41" s="12"/>
      <c r="O41" s="12"/>
      <c r="P41" s="12"/>
      <c r="Q41" s="13"/>
    </row>
    <row r="42" spans="3:17" x14ac:dyDescent="0.25">
      <c r="M42" s="2"/>
      <c r="N42" s="2"/>
      <c r="O42" s="2"/>
      <c r="P42" s="2"/>
      <c r="Q42" s="2"/>
    </row>
  </sheetData>
  <sheetProtection password="CC6F" sheet="1" objects="1" scenarios="1" formatCells="0"/>
  <mergeCells count="112">
    <mergeCell ref="J20:K20"/>
    <mergeCell ref="J21:K21"/>
    <mergeCell ref="H20:I20"/>
    <mergeCell ref="D20:G20"/>
    <mergeCell ref="L15:M15"/>
    <mergeCell ref="L16:M16"/>
    <mergeCell ref="L17:M17"/>
    <mergeCell ref="L18:M18"/>
    <mergeCell ref="L19:M19"/>
    <mergeCell ref="L20:M20"/>
    <mergeCell ref="H19:I19"/>
    <mergeCell ref="J15:K15"/>
    <mergeCell ref="J16:K16"/>
    <mergeCell ref="J17:K17"/>
    <mergeCell ref="C5:Q6"/>
    <mergeCell ref="C3:Q4"/>
    <mergeCell ref="D14:G14"/>
    <mergeCell ref="H14:I14"/>
    <mergeCell ref="J14:K14"/>
    <mergeCell ref="L14:M14"/>
    <mergeCell ref="N14:O14"/>
    <mergeCell ref="P14:Q14"/>
    <mergeCell ref="C13:Q13"/>
    <mergeCell ref="C12:Q12"/>
    <mergeCell ref="C7:G7"/>
    <mergeCell ref="C9:G9"/>
    <mergeCell ref="C10:G10"/>
    <mergeCell ref="C8:G8"/>
    <mergeCell ref="H7:Q7"/>
    <mergeCell ref="H8:Q8"/>
    <mergeCell ref="H9:Q9"/>
    <mergeCell ref="H10:Q10"/>
    <mergeCell ref="J18:K18"/>
    <mergeCell ref="J19:K19"/>
    <mergeCell ref="D15:G15"/>
    <mergeCell ref="D16:G16"/>
    <mergeCell ref="D17:G17"/>
    <mergeCell ref="D18:G18"/>
    <mergeCell ref="D19:G19"/>
    <mergeCell ref="H15:I15"/>
    <mergeCell ref="H16:I16"/>
    <mergeCell ref="H17:I17"/>
    <mergeCell ref="H18:I18"/>
    <mergeCell ref="P17:Q17"/>
    <mergeCell ref="P18:Q18"/>
    <mergeCell ref="P19:Q19"/>
    <mergeCell ref="P20:Q20"/>
    <mergeCell ref="N15:O15"/>
    <mergeCell ref="N16:O16"/>
    <mergeCell ref="N17:O17"/>
    <mergeCell ref="N18:O18"/>
    <mergeCell ref="N19:O19"/>
    <mergeCell ref="N20:O20"/>
    <mergeCell ref="C27:Q27"/>
    <mergeCell ref="C14:C24"/>
    <mergeCell ref="D23:J24"/>
    <mergeCell ref="K23:Q23"/>
    <mergeCell ref="C28:D28"/>
    <mergeCell ref="E28:F28"/>
    <mergeCell ref="G28:H28"/>
    <mergeCell ref="I28:J28"/>
    <mergeCell ref="P22:Q22"/>
    <mergeCell ref="D25:M25"/>
    <mergeCell ref="K24:O24"/>
    <mergeCell ref="P24:Q24"/>
    <mergeCell ref="D21:G21"/>
    <mergeCell ref="H21:I21"/>
    <mergeCell ref="L21:M21"/>
    <mergeCell ref="N21:O21"/>
    <mergeCell ref="P21:Q21"/>
    <mergeCell ref="D22:G22"/>
    <mergeCell ref="H22:I22"/>
    <mergeCell ref="J22:K22"/>
    <mergeCell ref="L22:M22"/>
    <mergeCell ref="N22:O22"/>
    <mergeCell ref="P15:Q15"/>
    <mergeCell ref="P16:Q16"/>
    <mergeCell ref="C30:D30"/>
    <mergeCell ref="E30:F30"/>
    <mergeCell ref="G30:H30"/>
    <mergeCell ref="K28:L28"/>
    <mergeCell ref="M28:N28"/>
    <mergeCell ref="C29:D29"/>
    <mergeCell ref="E29:F29"/>
    <mergeCell ref="G29:H29"/>
    <mergeCell ref="I29:J29"/>
    <mergeCell ref="K29:L29"/>
    <mergeCell ref="M29:N29"/>
    <mergeCell ref="C40:L40"/>
    <mergeCell ref="M40:Q41"/>
    <mergeCell ref="C41:L41"/>
    <mergeCell ref="C39:Q39"/>
    <mergeCell ref="C11:Q11"/>
    <mergeCell ref="C31:Q31"/>
    <mergeCell ref="C36:Q36"/>
    <mergeCell ref="C37:L37"/>
    <mergeCell ref="C38:L38"/>
    <mergeCell ref="M37:Q38"/>
    <mergeCell ref="H34:L35"/>
    <mergeCell ref="M34:Q35"/>
    <mergeCell ref="N25:Q25"/>
    <mergeCell ref="C26:Q26"/>
    <mergeCell ref="C33:G33"/>
    <mergeCell ref="H33:L33"/>
    <mergeCell ref="M33:Q33"/>
    <mergeCell ref="C34:G35"/>
    <mergeCell ref="I30:J30"/>
    <mergeCell ref="C32:Q32"/>
    <mergeCell ref="O28:Q29"/>
    <mergeCell ref="M30:N30"/>
    <mergeCell ref="O30:Q30"/>
    <mergeCell ref="K30:L3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fare riferimento all'art. 4 dell' Allegato 1">
          <x14:formula1>
            <xm:f>Foglio2!$A$1:$A$6</xm:f>
          </x14:formula1>
          <xm:sqref>M30:N30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I31" sqref="I31"/>
    </sheetView>
  </sheetViews>
  <sheetFormatPr defaultRowHeight="15" x14ac:dyDescent="0.25"/>
  <cols>
    <col min="2" max="2" width="10.5703125" bestFit="1" customWidth="1"/>
  </cols>
  <sheetData>
    <row r="1" spans="1:4" x14ac:dyDescent="0.25">
      <c r="A1" s="1">
        <v>0.1</v>
      </c>
    </row>
    <row r="2" spans="1:4" x14ac:dyDescent="0.25">
      <c r="A2" s="1">
        <v>0.4</v>
      </c>
    </row>
    <row r="3" spans="1:4" x14ac:dyDescent="0.25">
      <c r="A3" s="1">
        <v>0.6</v>
      </c>
    </row>
    <row r="4" spans="1:4" x14ac:dyDescent="0.25">
      <c r="A4" s="1">
        <v>0.8</v>
      </c>
    </row>
    <row r="5" spans="1:4" x14ac:dyDescent="0.25">
      <c r="A5" s="1">
        <v>0.9</v>
      </c>
    </row>
    <row r="6" spans="1:4" x14ac:dyDescent="0.25">
      <c r="A6" s="1">
        <v>0.95</v>
      </c>
    </row>
    <row r="8" spans="1:4" x14ac:dyDescent="0.25">
      <c r="B8" s="4" t="e">
        <f>Foglio1!#REF!</f>
        <v>#REF!</v>
      </c>
      <c r="D8" s="4" t="e">
        <f>IF(B8&lt;=15000,"1000,00")</f>
        <v>#REF!</v>
      </c>
    </row>
    <row r="9" spans="1:4" x14ac:dyDescent="0.25">
      <c r="B9" s="4"/>
      <c r="D9" s="4" t="e">
        <f>IF(AND(B8&gt;15000,B8&lt;=30000),"2000,00")</f>
        <v>#REF!</v>
      </c>
    </row>
    <row r="10" spans="1:4" x14ac:dyDescent="0.25">
      <c r="B10" s="4"/>
      <c r="D10" s="4" t="e">
        <f>IF(AND(B8&gt;30000,B8&lt;=50000),"3000,00")</f>
        <v>#REF!</v>
      </c>
    </row>
    <row r="11" spans="1:4" x14ac:dyDescent="0.25">
      <c r="B11" s="4"/>
      <c r="D11" s="4" t="e">
        <f>IF(AND(B8&gt;50000,B8&lt;=75000),"4000,00")</f>
        <v>#REF!</v>
      </c>
    </row>
    <row r="12" spans="1:4" x14ac:dyDescent="0.25">
      <c r="B12" s="4"/>
      <c r="D12" s="4" t="e">
        <f>IF(AND(B8&gt;75000),"5164,00")</f>
        <v>#REF!</v>
      </c>
    </row>
    <row r="13" spans="1:4" x14ac:dyDescent="0.25">
      <c r="B13" s="4"/>
      <c r="D13" s="4"/>
    </row>
    <row r="14" spans="1:4" x14ac:dyDescent="0.25">
      <c r="B14" s="4"/>
      <c r="D14" s="4"/>
    </row>
    <row r="15" spans="1:4" x14ac:dyDescent="0.25">
      <c r="B15" s="4"/>
      <c r="D15" s="4"/>
    </row>
    <row r="16" spans="1:4" x14ac:dyDescent="0.25">
      <c r="D16" s="4"/>
    </row>
    <row r="17" spans="4:4" x14ac:dyDescent="0.25">
      <c r="D17" s="4"/>
    </row>
  </sheetData>
  <sheetProtection password="CC6F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Utente Windows</cp:lastModifiedBy>
  <dcterms:created xsi:type="dcterms:W3CDTF">2018-04-12T07:18:13Z</dcterms:created>
  <dcterms:modified xsi:type="dcterms:W3CDTF">2018-04-24T15:14:54Z</dcterms:modified>
</cp:coreProperties>
</file>