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50" windowHeight="12285" activeTab="2"/>
  </bookViews>
  <sheets>
    <sheet name="PUNTO A" sheetId="1" r:id="rId1"/>
    <sheet name="PUNTO  B" sheetId="2" r:id="rId2"/>
    <sheet name="PUNTO  C" sheetId="3" r:id="rId3"/>
  </sheets>
  <calcPr calcId="124519"/>
</workbook>
</file>

<file path=xl/calcChain.xml><?xml version="1.0" encoding="utf-8"?>
<calcChain xmlns="http://schemas.openxmlformats.org/spreadsheetml/2006/main">
  <c r="E7" i="3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6"/>
  <c r="D59"/>
  <c r="E47"/>
  <c r="E6" i="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5"/>
  <c r="D44"/>
  <c r="D14" i="1"/>
  <c r="D57" i="3"/>
  <c r="G51"/>
  <c r="D13" i="1"/>
  <c r="D40" i="2"/>
  <c r="D42" s="1"/>
  <c r="D52" i="3"/>
  <c r="D36" i="2"/>
  <c r="E52" i="3" l="1"/>
  <c r="E36" i="2"/>
</calcChain>
</file>

<file path=xl/sharedStrings.xml><?xml version="1.0" encoding="utf-8"?>
<sst xmlns="http://schemas.openxmlformats.org/spreadsheetml/2006/main" count="179" uniqueCount="171">
  <si>
    <t>RICHIEDENTE</t>
  </si>
  <si>
    <t xml:space="preserve">PROT. N. </t>
  </si>
  <si>
    <t>MARINI ENRICO MARIA</t>
  </si>
  <si>
    <t xml:space="preserve">DI COSMO LUCA </t>
  </si>
  <si>
    <t xml:space="preserve">CARBONE TERESA </t>
  </si>
  <si>
    <t xml:space="preserve">ATTENNI ASCENZO </t>
  </si>
  <si>
    <t xml:space="preserve">RUBEI GIUDITTA </t>
  </si>
  <si>
    <t xml:space="preserve">  </t>
  </si>
  <si>
    <t xml:space="preserve">VALERI ALESSANDRA </t>
  </si>
  <si>
    <t>NERONI ROBERTA</t>
  </si>
  <si>
    <t xml:space="preserve">BIZZONI VINICIO </t>
  </si>
  <si>
    <t xml:space="preserve">CHIAPPINI EMIDIO </t>
  </si>
  <si>
    <t>BUCCI LUIGI</t>
  </si>
  <si>
    <t>PICA LUANA</t>
  </si>
  <si>
    <t>1298/2021</t>
  </si>
  <si>
    <t>1310/2021</t>
  </si>
  <si>
    <t>1452/2021</t>
  </si>
  <si>
    <t>1538/2021</t>
  </si>
  <si>
    <t>1557/2021</t>
  </si>
  <si>
    <t>BONANNI ROBERTO</t>
  </si>
  <si>
    <t>IMPORTO RICHIESTO IVA ESCLUSA</t>
  </si>
  <si>
    <t xml:space="preserve">TILIESI PALMERINO </t>
  </si>
  <si>
    <t>930/2021</t>
  </si>
  <si>
    <t>1140/2021</t>
  </si>
  <si>
    <t>1457/2021</t>
  </si>
  <si>
    <t>1548/2021</t>
  </si>
  <si>
    <t>1560/2021</t>
  </si>
  <si>
    <t>1569/2021</t>
  </si>
  <si>
    <t>1052/2021</t>
  </si>
  <si>
    <t>MONTI SABATINO</t>
  </si>
  <si>
    <t>1158/2021</t>
  </si>
  <si>
    <t>1545/2021</t>
  </si>
  <si>
    <t xml:space="preserve">AMADIO GIOVANNI </t>
  </si>
  <si>
    <t>1584/2021</t>
  </si>
  <si>
    <t>AMALIA CASINI</t>
  </si>
  <si>
    <t>1600/2021</t>
  </si>
  <si>
    <t xml:space="preserve">SERAFINI RINALDO </t>
  </si>
  <si>
    <t>1601/2021</t>
  </si>
  <si>
    <t>IMPORTO RICHIESTO</t>
  </si>
  <si>
    <t>CATTANI ALBERTA</t>
  </si>
  <si>
    <t>1649/2021</t>
  </si>
  <si>
    <t xml:space="preserve">MAGNIFICI FABIO </t>
  </si>
  <si>
    <t>1680/2021</t>
  </si>
  <si>
    <t xml:space="preserve">CICCONI RITA </t>
  </si>
  <si>
    <t>1683/2021</t>
  </si>
  <si>
    <t xml:space="preserve">CLASSETTI BIANCA MARIA </t>
  </si>
  <si>
    <t>1697/2021</t>
  </si>
  <si>
    <t xml:space="preserve">RODOLFO PANICHI </t>
  </si>
  <si>
    <t>1826/2021</t>
  </si>
  <si>
    <t>PICCARI GIOVANNI</t>
  </si>
  <si>
    <t>1854/2021</t>
  </si>
  <si>
    <t>BUCCI ALFONSO</t>
  </si>
  <si>
    <t>1909/2021</t>
  </si>
  <si>
    <t>BALDI FRANCESCA ROMANA</t>
  </si>
  <si>
    <t>1879/2021</t>
  </si>
  <si>
    <t>1902/2021</t>
  </si>
  <si>
    <t>1875/2021</t>
  </si>
  <si>
    <t xml:space="preserve">BALDASSARRI SILVANA </t>
  </si>
  <si>
    <t>1869/2021</t>
  </si>
  <si>
    <t>DI GIAMMARCO LORETO</t>
  </si>
  <si>
    <t>MAURO MASSIMILIANO</t>
  </si>
  <si>
    <t>1829/2021</t>
  </si>
  <si>
    <t>GIOVANNELLI FRANCESCO</t>
  </si>
  <si>
    <t>1830/2021</t>
  </si>
  <si>
    <t>SERAFINI GIULIO</t>
  </si>
  <si>
    <t>1833/2021</t>
  </si>
  <si>
    <t>PERILLI ALBERTA</t>
  </si>
  <si>
    <t>1835/2021</t>
  </si>
  <si>
    <t>1838/2021</t>
  </si>
  <si>
    <t>GALLI WALTER</t>
  </si>
  <si>
    <t>1840/2021</t>
  </si>
  <si>
    <t>BONANNI ALESSANDRO</t>
  </si>
  <si>
    <t>1843/2021</t>
  </si>
  <si>
    <t>1844/2021</t>
  </si>
  <si>
    <t>CHIAPPINI MARIA LUISA</t>
  </si>
  <si>
    <t>DI GIAMMARINO PAOLO</t>
  </si>
  <si>
    <t>1846/2021</t>
  </si>
  <si>
    <t>PANTAROTTO PIERLUIGI</t>
  </si>
  <si>
    <t>1848/2021</t>
  </si>
  <si>
    <t>PEROTTI GABRIELE</t>
  </si>
  <si>
    <t>1849/2021</t>
  </si>
  <si>
    <t>DI GIAMMARCO MARINA</t>
  </si>
  <si>
    <t>1850/2021</t>
  </si>
  <si>
    <t>MOSCA SERGIO</t>
  </si>
  <si>
    <t>1855/2021</t>
  </si>
  <si>
    <t>LEGGIERI MAURIZIO</t>
  </si>
  <si>
    <t>1856/2021</t>
  </si>
  <si>
    <t>BONANNI ANGELO</t>
  </si>
  <si>
    <t>1857/2021</t>
  </si>
  <si>
    <t>CICCONETTI MARIA TERESA</t>
  </si>
  <si>
    <t>1858/2021</t>
  </si>
  <si>
    <t>GIOVANNELLI LUIGI</t>
  </si>
  <si>
    <t>1859/2021</t>
  </si>
  <si>
    <t>CRISARI MARCO</t>
  </si>
  <si>
    <t>1860/2021</t>
  </si>
  <si>
    <t>CETTA BEATRICE</t>
  </si>
  <si>
    <t>1861/2021</t>
  </si>
  <si>
    <t>MILANO ALESSANDRO</t>
  </si>
  <si>
    <t>MILANO GIUSEPPE</t>
  </si>
  <si>
    <t>1863/2021</t>
  </si>
  <si>
    <t xml:space="preserve">SERAFINI ALESSIO </t>
  </si>
  <si>
    <t>1864/2021</t>
  </si>
  <si>
    <t>ROSSI ADRIANA</t>
  </si>
  <si>
    <t>1865/2021</t>
  </si>
  <si>
    <t>CIARALLI GEREMIA</t>
  </si>
  <si>
    <t>DI MARCO ROBERTO</t>
  </si>
  <si>
    <t>1866/2021</t>
  </si>
  <si>
    <t>1867/2021</t>
  </si>
  <si>
    <t>1868/2021</t>
  </si>
  <si>
    <t>MOSCA DANIELE</t>
  </si>
  <si>
    <t>CESAREI LUIGI</t>
  </si>
  <si>
    <t>1871/2021</t>
  </si>
  <si>
    <t>STECCONI PAOLO</t>
  </si>
  <si>
    <t>1870/2021</t>
  </si>
  <si>
    <t xml:space="preserve">FERRETTI ARIANNA </t>
  </si>
  <si>
    <t>1872/2021</t>
  </si>
  <si>
    <t>1873/2021</t>
  </si>
  <si>
    <t xml:space="preserve">D'ANGELO FABRIZIO </t>
  </si>
  <si>
    <t>TERRIBILE ELVIS</t>
  </si>
  <si>
    <t>1874/2021</t>
  </si>
  <si>
    <t>PUGLIA SILVIO</t>
  </si>
  <si>
    <t>1876/2021</t>
  </si>
  <si>
    <t>1877/2021</t>
  </si>
  <si>
    <t>CIONI VIRGINIO</t>
  </si>
  <si>
    <t>FONTANELLA COSTANTINO</t>
  </si>
  <si>
    <t>1878/2021</t>
  </si>
  <si>
    <t>VALERI IRENE</t>
  </si>
  <si>
    <t>1880/2021</t>
  </si>
  <si>
    <t xml:space="preserve">ARIGONI ARIANNA </t>
  </si>
  <si>
    <t>2001/2021</t>
  </si>
  <si>
    <t>BACIGALUPO GIUSEPPE</t>
  </si>
  <si>
    <t>2002/2021</t>
  </si>
  <si>
    <t xml:space="preserve">FESTA RAFFAELE </t>
  </si>
  <si>
    <t>2004/2021</t>
  </si>
  <si>
    <t>PAOLETTI SIMONA</t>
  </si>
  <si>
    <t>CIANCAGLIONI ANNUNZIATA</t>
  </si>
  <si>
    <t>2006/2021</t>
  </si>
  <si>
    <t>SERAFINI ROBERTO</t>
  </si>
  <si>
    <t>PAOLETTI GINO</t>
  </si>
  <si>
    <t>2009/2021</t>
  </si>
  <si>
    <t>RUBEI STEFANO</t>
  </si>
  <si>
    <t>2011/2021</t>
  </si>
  <si>
    <t xml:space="preserve">RUFINI ANGELA </t>
  </si>
  <si>
    <t>2014/2021</t>
  </si>
  <si>
    <t>2016/2021</t>
  </si>
  <si>
    <t>DOMANDE N. 2</t>
  </si>
  <si>
    <t>MICOZZI ALESSIO</t>
  </si>
  <si>
    <t>2003/2021</t>
  </si>
  <si>
    <t>2008/2021</t>
  </si>
  <si>
    <t>\</t>
  </si>
  <si>
    <t>NOTE</t>
  </si>
  <si>
    <t xml:space="preserve"> </t>
  </si>
  <si>
    <t>1862/2021</t>
  </si>
  <si>
    <t xml:space="preserve">CENTOFANTI ROBERTO </t>
  </si>
  <si>
    <t>///</t>
  </si>
  <si>
    <t>ARRIVO PEC DEL 8/02/2021</t>
  </si>
  <si>
    <t>DI GIAN VITO MONICA</t>
  </si>
  <si>
    <t>DOMANDE N. 30</t>
  </si>
  <si>
    <t xml:space="preserve"> TILESI MARIA</t>
  </si>
  <si>
    <t>DOMANDE  N. 41</t>
  </si>
  <si>
    <t xml:space="preserve">IMPORTO SPETTANTE </t>
  </si>
  <si>
    <t>IMPORTO EFFETTIVO</t>
  </si>
  <si>
    <t>DISPONIBILITA' PUNTO B)</t>
  </si>
  <si>
    <t xml:space="preserve">                    DISPONIBILITA' TOTALE PUNTO  B)    </t>
  </si>
  <si>
    <t xml:space="preserve"> RESIDUO PUNTO A) </t>
  </si>
  <si>
    <t>DISPONIBILITA' PUNTO C)</t>
  </si>
  <si>
    <t>DISPONIBILITA' PUNTO A)</t>
  </si>
  <si>
    <t>RESIDUO PUNTO A)</t>
  </si>
  <si>
    <t>IMPORTO SPETTANTE</t>
  </si>
  <si>
    <t xml:space="preserve">IMPORTO EFFETTIVO </t>
  </si>
  <si>
    <t xml:space="preserve">IMPORTO RICHIESTO IVA ESCLUSA 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</si>
</sst>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0" applyNumberFormat="1"/>
    <xf numFmtId="0" fontId="0" fillId="0" borderId="0" xfId="0" applyAlignment="1">
      <alignment horizontal="left"/>
    </xf>
    <xf numFmtId="4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5" fillId="0" borderId="0" xfId="0" applyFont="1" applyAlignment="1">
      <alignment horizontal="center"/>
    </xf>
    <xf numFmtId="165" fontId="0" fillId="0" borderId="0" xfId="1" applyFont="1"/>
    <xf numFmtId="165" fontId="0" fillId="0" borderId="0" xfId="0" applyNumberFormat="1"/>
    <xf numFmtId="164" fontId="0" fillId="0" borderId="0" xfId="0" applyNumberFormat="1"/>
    <xf numFmtId="0" fontId="1" fillId="0" borderId="0" xfId="0" applyFont="1"/>
    <xf numFmtId="44" fontId="0" fillId="0" borderId="0" xfId="0" applyNumberFormat="1" applyFont="1"/>
    <xf numFmtId="44" fontId="1" fillId="0" borderId="0" xfId="1" applyNumberFormat="1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4" fontId="7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quotePrefix="1"/>
    <xf numFmtId="44" fontId="7" fillId="0" borderId="0" xfId="1" applyNumberFormat="1" applyFont="1"/>
    <xf numFmtId="0" fontId="7" fillId="0" borderId="0" xfId="0" applyFont="1" applyAlignment="1">
      <alignment horizontal="left"/>
    </xf>
    <xf numFmtId="165" fontId="1" fillId="0" borderId="0" xfId="1" applyFont="1"/>
    <xf numFmtId="164" fontId="0" fillId="0" borderId="0" xfId="0" applyNumberFormat="1" applyFont="1"/>
    <xf numFmtId="165" fontId="2" fillId="0" borderId="0" xfId="1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G19" sqref="G19"/>
    </sheetView>
  </sheetViews>
  <sheetFormatPr defaultRowHeight="15"/>
  <cols>
    <col min="1" max="1" width="36.42578125" customWidth="1"/>
    <col min="2" max="2" width="29.5703125" customWidth="1"/>
    <col min="3" max="3" width="31.85546875" customWidth="1"/>
    <col min="4" max="4" width="31.42578125" customWidth="1"/>
    <col min="5" max="5" width="28.42578125" customWidth="1"/>
  </cols>
  <sheetData>
    <row r="1" spans="1:5" ht="18.75">
      <c r="A1" s="4" t="s">
        <v>0</v>
      </c>
      <c r="B1" s="4" t="s">
        <v>1</v>
      </c>
      <c r="C1" s="4" t="s">
        <v>38</v>
      </c>
      <c r="D1" s="6" t="s">
        <v>168</v>
      </c>
      <c r="E1" s="4" t="s">
        <v>169</v>
      </c>
    </row>
    <row r="2" spans="1:5">
      <c r="D2" s="7"/>
    </row>
    <row r="3" spans="1:5">
      <c r="D3" s="7"/>
    </row>
    <row r="4" spans="1:5">
      <c r="D4" s="7"/>
    </row>
    <row r="5" spans="1:5">
      <c r="A5" t="s">
        <v>3</v>
      </c>
      <c r="B5" s="2" t="s">
        <v>28</v>
      </c>
      <c r="C5" s="1">
        <v>1462.06</v>
      </c>
      <c r="D5" s="8">
        <v>1000</v>
      </c>
      <c r="E5" s="14">
        <v>1000</v>
      </c>
    </row>
    <row r="6" spans="1:5">
      <c r="A6" t="s">
        <v>146</v>
      </c>
      <c r="B6" s="2" t="s">
        <v>68</v>
      </c>
      <c r="C6" s="1">
        <v>9431.27</v>
      </c>
      <c r="D6" s="8">
        <v>1000</v>
      </c>
      <c r="E6" s="14">
        <v>1000</v>
      </c>
    </row>
    <row r="11" spans="1:5" ht="18.75">
      <c r="A11" s="5" t="s">
        <v>145</v>
      </c>
    </row>
    <row r="13" spans="1:5">
      <c r="C13" s="20" t="s">
        <v>166</v>
      </c>
      <c r="D13" s="3">
        <f>43439*0.2</f>
        <v>8687.8000000000011</v>
      </c>
    </row>
    <row r="14" spans="1:5">
      <c r="C14" s="22" t="s">
        <v>167</v>
      </c>
      <c r="D14" s="19">
        <f>D13-2000</f>
        <v>6687.8000000000011</v>
      </c>
    </row>
    <row r="18" spans="11:11">
      <c r="K1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topLeftCell="A6" workbookViewId="0">
      <selection activeCell="H25" sqref="H25"/>
    </sheetView>
  </sheetViews>
  <sheetFormatPr defaultRowHeight="15"/>
  <cols>
    <col min="1" max="1" width="28.42578125" customWidth="1"/>
    <col min="2" max="2" width="17.85546875" customWidth="1"/>
    <col min="3" max="3" width="40" customWidth="1"/>
    <col min="4" max="4" width="28" customWidth="1"/>
    <col min="5" max="5" width="26.42578125" customWidth="1"/>
    <col min="6" max="6" width="17.28515625" customWidth="1"/>
    <col min="7" max="7" width="32" customWidth="1"/>
  </cols>
  <sheetData>
    <row r="1" spans="1:7" ht="18.75">
      <c r="A1" s="4" t="s">
        <v>0</v>
      </c>
      <c r="B1" s="4" t="s">
        <v>1</v>
      </c>
      <c r="C1" s="4" t="s">
        <v>20</v>
      </c>
      <c r="D1" s="9" t="s">
        <v>160</v>
      </c>
      <c r="E1" s="4" t="s">
        <v>161</v>
      </c>
      <c r="G1" s="4" t="s">
        <v>150</v>
      </c>
    </row>
    <row r="2" spans="1:7">
      <c r="D2" s="7"/>
    </row>
    <row r="3" spans="1:7">
      <c r="D3" s="7"/>
      <c r="G3" s="13"/>
    </row>
    <row r="4" spans="1:7">
      <c r="D4" s="8"/>
      <c r="G4" s="13"/>
    </row>
    <row r="5" spans="1:7">
      <c r="A5" t="s">
        <v>2</v>
      </c>
      <c r="B5" s="2" t="s">
        <v>22</v>
      </c>
      <c r="C5" s="3">
        <v>1350</v>
      </c>
      <c r="D5" s="8">
        <v>1000</v>
      </c>
      <c r="E5" s="12">
        <f>D5*86.51%</f>
        <v>865.10000000000014</v>
      </c>
      <c r="G5" s="13"/>
    </row>
    <row r="6" spans="1:7">
      <c r="A6" t="s">
        <v>4</v>
      </c>
      <c r="B6" s="2" t="s">
        <v>23</v>
      </c>
      <c r="C6" s="3">
        <v>1000</v>
      </c>
      <c r="D6" s="8">
        <v>1000</v>
      </c>
      <c r="E6" s="12">
        <f t="shared" ref="E6:E34" si="0">D6*86.51%</f>
        <v>865.10000000000014</v>
      </c>
      <c r="G6" s="13"/>
    </row>
    <row r="7" spans="1:7">
      <c r="A7" t="s">
        <v>29</v>
      </c>
      <c r="B7" s="2" t="s">
        <v>30</v>
      </c>
      <c r="C7" s="3">
        <v>17000</v>
      </c>
      <c r="D7" s="8">
        <v>1000</v>
      </c>
      <c r="E7" s="12">
        <f t="shared" si="0"/>
        <v>865.10000000000014</v>
      </c>
      <c r="G7" s="13"/>
    </row>
    <row r="8" spans="1:7" s="16" customFormat="1">
      <c r="A8" s="16" t="s">
        <v>8</v>
      </c>
      <c r="B8" s="17" t="s">
        <v>15</v>
      </c>
      <c r="C8" s="3">
        <v>177.46</v>
      </c>
      <c r="D8" s="8">
        <v>177.46</v>
      </c>
      <c r="E8" s="27">
        <f t="shared" si="0"/>
        <v>153.52064600000003</v>
      </c>
    </row>
    <row r="9" spans="1:7">
      <c r="A9" t="s">
        <v>9</v>
      </c>
      <c r="B9" s="2" t="s">
        <v>24</v>
      </c>
      <c r="C9" s="3">
        <v>1950</v>
      </c>
      <c r="D9" s="8">
        <v>1000</v>
      </c>
      <c r="E9" s="12">
        <f t="shared" si="0"/>
        <v>865.10000000000014</v>
      </c>
      <c r="G9" s="13"/>
    </row>
    <row r="10" spans="1:7">
      <c r="A10" t="s">
        <v>11</v>
      </c>
      <c r="B10" s="2" t="s">
        <v>31</v>
      </c>
      <c r="C10" s="3">
        <v>1218</v>
      </c>
      <c r="D10" s="8">
        <v>1000</v>
      </c>
      <c r="E10" s="12">
        <f t="shared" si="0"/>
        <v>865.10000000000014</v>
      </c>
      <c r="G10" s="13"/>
    </row>
    <row r="11" spans="1:7">
      <c r="A11" t="s">
        <v>12</v>
      </c>
      <c r="B11" s="2" t="s">
        <v>25</v>
      </c>
      <c r="C11" s="3">
        <v>1427.98</v>
      </c>
      <c r="D11" s="8">
        <v>1000</v>
      </c>
      <c r="E11" s="12">
        <f t="shared" si="0"/>
        <v>865.10000000000014</v>
      </c>
      <c r="G11" s="13"/>
    </row>
    <row r="12" spans="1:7">
      <c r="A12" t="s">
        <v>19</v>
      </c>
      <c r="B12" s="2" t="s">
        <v>26</v>
      </c>
      <c r="C12" s="3">
        <v>1800</v>
      </c>
      <c r="D12" s="8">
        <v>1000</v>
      </c>
      <c r="E12" s="12">
        <f t="shared" si="0"/>
        <v>865.10000000000014</v>
      </c>
      <c r="G12" s="13"/>
    </row>
    <row r="13" spans="1:7">
      <c r="A13" t="s">
        <v>32</v>
      </c>
      <c r="B13" s="2" t="s">
        <v>33</v>
      </c>
      <c r="C13" s="3">
        <v>4500</v>
      </c>
      <c r="D13" s="8">
        <v>1000</v>
      </c>
      <c r="E13" s="12">
        <f t="shared" si="0"/>
        <v>865.10000000000014</v>
      </c>
      <c r="G13" s="13"/>
    </row>
    <row r="14" spans="1:7">
      <c r="A14" t="s">
        <v>43</v>
      </c>
      <c r="B14" s="2" t="s">
        <v>44</v>
      </c>
      <c r="C14" s="3">
        <v>4798</v>
      </c>
      <c r="D14" s="8">
        <v>1000</v>
      </c>
      <c r="E14" s="12">
        <f t="shared" si="0"/>
        <v>865.10000000000014</v>
      </c>
      <c r="G14" s="13"/>
    </row>
    <row r="15" spans="1:7">
      <c r="A15" s="16" t="s">
        <v>49</v>
      </c>
      <c r="B15" s="17" t="s">
        <v>50</v>
      </c>
      <c r="C15" s="3">
        <v>2100</v>
      </c>
      <c r="D15" s="8">
        <v>1000</v>
      </c>
      <c r="E15" s="12">
        <f t="shared" si="0"/>
        <v>865.10000000000014</v>
      </c>
      <c r="G15" s="13"/>
    </row>
    <row r="16" spans="1:7">
      <c r="A16" t="s">
        <v>53</v>
      </c>
      <c r="B16" s="2" t="s">
        <v>55</v>
      </c>
      <c r="C16" s="3">
        <v>1231.33</v>
      </c>
      <c r="D16" s="8">
        <v>1000</v>
      </c>
      <c r="E16" s="12">
        <f t="shared" si="0"/>
        <v>865.10000000000014</v>
      </c>
      <c r="G16" s="13"/>
    </row>
    <row r="17" spans="1:7">
      <c r="A17" t="s">
        <v>59</v>
      </c>
      <c r="B17" s="2" t="s">
        <v>56</v>
      </c>
      <c r="C17" s="3">
        <v>1400</v>
      </c>
      <c r="D17" s="8">
        <v>1000</v>
      </c>
      <c r="E17" s="12">
        <f t="shared" si="0"/>
        <v>865.10000000000014</v>
      </c>
      <c r="G17" s="13"/>
    </row>
    <row r="18" spans="1:7">
      <c r="A18" t="s">
        <v>60</v>
      </c>
      <c r="B18" s="2" t="s">
        <v>61</v>
      </c>
      <c r="C18" s="3">
        <v>1743.4</v>
      </c>
      <c r="D18" s="8">
        <v>1000</v>
      </c>
      <c r="E18" s="12">
        <f t="shared" si="0"/>
        <v>865.10000000000014</v>
      </c>
      <c r="G18" s="13"/>
    </row>
    <row r="19" spans="1:7">
      <c r="A19" t="s">
        <v>64</v>
      </c>
      <c r="B19" s="2" t="s">
        <v>65</v>
      </c>
      <c r="C19" s="3">
        <v>9931.5300000000007</v>
      </c>
      <c r="D19" s="8">
        <v>1000</v>
      </c>
      <c r="E19" s="12">
        <f t="shared" si="0"/>
        <v>865.10000000000014</v>
      </c>
      <c r="G19" s="13"/>
    </row>
    <row r="20" spans="1:7">
      <c r="A20" t="s">
        <v>69</v>
      </c>
      <c r="B20" s="2" t="s">
        <v>70</v>
      </c>
      <c r="C20" s="3">
        <v>5263.5</v>
      </c>
      <c r="D20" s="8">
        <v>1000</v>
      </c>
      <c r="E20" s="12">
        <f t="shared" si="0"/>
        <v>865.10000000000014</v>
      </c>
      <c r="G20" s="13"/>
    </row>
    <row r="21" spans="1:7">
      <c r="A21" t="s">
        <v>74</v>
      </c>
      <c r="B21" s="2" t="s">
        <v>73</v>
      </c>
      <c r="C21" s="3">
        <v>881.15</v>
      </c>
      <c r="D21" s="8">
        <v>881.15</v>
      </c>
      <c r="E21" s="12">
        <f t="shared" si="0"/>
        <v>762.28286500000002</v>
      </c>
      <c r="G21" s="13"/>
    </row>
    <row r="22" spans="1:7">
      <c r="A22" t="s">
        <v>83</v>
      </c>
      <c r="B22" s="2" t="s">
        <v>84</v>
      </c>
      <c r="C22" s="3">
        <v>1230</v>
      </c>
      <c r="D22" s="8">
        <v>1000</v>
      </c>
      <c r="E22" s="12">
        <f t="shared" si="0"/>
        <v>865.10000000000014</v>
      </c>
      <c r="G22" s="13"/>
    </row>
    <row r="23" spans="1:7">
      <c r="A23" t="s">
        <v>87</v>
      </c>
      <c r="B23" s="2" t="s">
        <v>88</v>
      </c>
      <c r="C23" s="3">
        <v>2213.12</v>
      </c>
      <c r="D23" s="8">
        <v>1000</v>
      </c>
      <c r="E23" s="12">
        <f t="shared" si="0"/>
        <v>865.10000000000014</v>
      </c>
      <c r="G23" s="13"/>
    </row>
    <row r="24" spans="1:7">
      <c r="A24" t="s">
        <v>95</v>
      </c>
      <c r="B24" s="2" t="s">
        <v>96</v>
      </c>
      <c r="C24" s="3">
        <v>7200</v>
      </c>
      <c r="D24" s="8">
        <v>1000</v>
      </c>
      <c r="E24" s="12">
        <f t="shared" si="0"/>
        <v>865.10000000000014</v>
      </c>
      <c r="G24" s="13"/>
    </row>
    <row r="25" spans="1:7">
      <c r="A25" t="s">
        <v>110</v>
      </c>
      <c r="B25" s="2" t="s">
        <v>113</v>
      </c>
      <c r="C25" s="3">
        <v>1800</v>
      </c>
      <c r="D25" s="8">
        <v>1000</v>
      </c>
      <c r="E25" s="12">
        <f t="shared" si="0"/>
        <v>865.10000000000014</v>
      </c>
      <c r="G25" s="13"/>
    </row>
    <row r="26" spans="1:7">
      <c r="A26" t="s">
        <v>112</v>
      </c>
      <c r="B26" s="2" t="s">
        <v>111</v>
      </c>
      <c r="C26" s="3">
        <v>1319.77</v>
      </c>
      <c r="D26" s="8">
        <v>1000</v>
      </c>
      <c r="E26" s="12">
        <f t="shared" si="0"/>
        <v>865.10000000000014</v>
      </c>
      <c r="G26" s="13"/>
    </row>
    <row r="27" spans="1:7">
      <c r="A27" t="s">
        <v>114</v>
      </c>
      <c r="B27" s="2" t="s">
        <v>115</v>
      </c>
      <c r="C27" s="3">
        <v>1015.97</v>
      </c>
      <c r="D27" s="8">
        <v>1000</v>
      </c>
      <c r="E27" s="12">
        <f t="shared" si="0"/>
        <v>865.10000000000014</v>
      </c>
      <c r="G27" s="13"/>
    </row>
    <row r="28" spans="1:7">
      <c r="A28" t="s">
        <v>118</v>
      </c>
      <c r="B28" s="2" t="s">
        <v>119</v>
      </c>
      <c r="C28" s="3">
        <v>717.2</v>
      </c>
      <c r="D28" s="8">
        <v>717.2</v>
      </c>
      <c r="E28" s="12">
        <f t="shared" si="0"/>
        <v>620.44972000000007</v>
      </c>
    </row>
    <row r="29" spans="1:7">
      <c r="A29" t="s">
        <v>120</v>
      </c>
      <c r="B29" s="2" t="s">
        <v>121</v>
      </c>
      <c r="C29" s="3">
        <v>400</v>
      </c>
      <c r="D29" s="8">
        <v>400</v>
      </c>
      <c r="E29" s="12">
        <f t="shared" si="0"/>
        <v>346.04</v>
      </c>
    </row>
    <row r="30" spans="1:7">
      <c r="A30" t="s">
        <v>123</v>
      </c>
      <c r="B30" s="2" t="s">
        <v>122</v>
      </c>
      <c r="C30" s="3">
        <v>639.38</v>
      </c>
      <c r="D30" s="8">
        <v>639.38</v>
      </c>
      <c r="E30" s="12">
        <f t="shared" si="0"/>
        <v>553.12763800000005</v>
      </c>
    </row>
    <row r="31" spans="1:7">
      <c r="A31" t="s">
        <v>124</v>
      </c>
      <c r="B31" s="2" t="s">
        <v>125</v>
      </c>
      <c r="C31" s="3">
        <v>4078</v>
      </c>
      <c r="D31" s="8">
        <v>1000</v>
      </c>
      <c r="E31" s="12">
        <f t="shared" si="0"/>
        <v>865.10000000000014</v>
      </c>
    </row>
    <row r="32" spans="1:7">
      <c r="A32" t="s">
        <v>132</v>
      </c>
      <c r="B32" s="2" t="s">
        <v>147</v>
      </c>
      <c r="C32" s="3">
        <v>15190</v>
      </c>
      <c r="D32" s="8">
        <v>1000</v>
      </c>
      <c r="E32" s="12">
        <f t="shared" si="0"/>
        <v>865.10000000000014</v>
      </c>
    </row>
    <row r="33" spans="1:5" s="16" customFormat="1">
      <c r="A33" s="16" t="s">
        <v>138</v>
      </c>
      <c r="B33" s="17" t="s">
        <v>139</v>
      </c>
      <c r="C33" s="3">
        <v>1500</v>
      </c>
      <c r="D33" s="8">
        <v>1000</v>
      </c>
      <c r="E33" s="27">
        <f t="shared" si="0"/>
        <v>865.10000000000014</v>
      </c>
    </row>
    <row r="34" spans="1:5">
      <c r="A34" t="s">
        <v>156</v>
      </c>
      <c r="B34" s="2" t="s">
        <v>144</v>
      </c>
      <c r="C34" s="3">
        <v>1050</v>
      </c>
      <c r="D34" s="8">
        <v>1000</v>
      </c>
      <c r="E34" s="12">
        <f t="shared" si="0"/>
        <v>865.10000000000014</v>
      </c>
    </row>
    <row r="36" spans="1:5">
      <c r="D36" s="1">
        <f>SUM(D5:D35)</f>
        <v>27815.190000000002</v>
      </c>
      <c r="E36" s="1">
        <f>SUM(E5:E35)</f>
        <v>24062.920868999998</v>
      </c>
    </row>
    <row r="38" spans="1:5" ht="18.75">
      <c r="A38" s="18" t="s">
        <v>157</v>
      </c>
    </row>
    <row r="40" spans="1:5">
      <c r="C40" s="20" t="s">
        <v>162</v>
      </c>
      <c r="D40" s="15">
        <f>43439*0.4</f>
        <v>17375.600000000002</v>
      </c>
    </row>
    <row r="41" spans="1:5">
      <c r="C41" s="20" t="s">
        <v>164</v>
      </c>
      <c r="D41" s="3">
        <v>6687.8</v>
      </c>
    </row>
    <row r="42" spans="1:5">
      <c r="C42" s="25" t="s">
        <v>163</v>
      </c>
      <c r="D42" s="19">
        <f>SUM(D40:D41)</f>
        <v>24063.4</v>
      </c>
    </row>
    <row r="44" spans="1:5">
      <c r="D44">
        <f>D42*100/D36</f>
        <v>86.511722551598595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A3" workbookViewId="0">
      <selection activeCell="A42" sqref="A42"/>
    </sheetView>
  </sheetViews>
  <sheetFormatPr defaultRowHeight="15"/>
  <cols>
    <col min="1" max="1" width="35.7109375" customWidth="1"/>
    <col min="2" max="2" width="31.28515625" customWidth="1"/>
    <col min="3" max="3" width="41.140625" customWidth="1"/>
    <col min="4" max="4" width="28.85546875" customWidth="1"/>
    <col min="5" max="5" width="29.7109375" style="10" customWidth="1"/>
    <col min="6" max="6" width="5.28515625" customWidth="1"/>
    <col min="7" max="7" width="7.5703125" customWidth="1"/>
    <col min="8" max="8" width="5.140625" customWidth="1"/>
    <col min="9" max="9" width="27.7109375" customWidth="1"/>
  </cols>
  <sheetData>
    <row r="1" spans="1:12" ht="34.5" customHeight="1">
      <c r="A1" s="4" t="s">
        <v>0</v>
      </c>
      <c r="B1" s="4" t="s">
        <v>1</v>
      </c>
      <c r="C1" s="4" t="s">
        <v>170</v>
      </c>
      <c r="D1" s="6" t="s">
        <v>168</v>
      </c>
      <c r="E1" s="28" t="s">
        <v>161</v>
      </c>
      <c r="I1" s="4" t="s">
        <v>150</v>
      </c>
    </row>
    <row r="2" spans="1:12">
      <c r="D2" s="7"/>
    </row>
    <row r="3" spans="1:12">
      <c r="D3" s="7"/>
    </row>
    <row r="4" spans="1:12">
      <c r="D4" s="7"/>
    </row>
    <row r="5" spans="1:12">
      <c r="B5" s="2"/>
      <c r="D5" s="7"/>
    </row>
    <row r="6" spans="1:12">
      <c r="A6" t="s">
        <v>5</v>
      </c>
      <c r="B6" s="2" t="s">
        <v>14</v>
      </c>
      <c r="C6" s="1">
        <v>695</v>
      </c>
      <c r="D6" s="8">
        <v>500</v>
      </c>
      <c r="E6" s="10">
        <f>D6*86.99%</f>
        <v>434.94999999999993</v>
      </c>
      <c r="L6" t="s">
        <v>149</v>
      </c>
    </row>
    <row r="7" spans="1:12">
      <c r="A7" t="s">
        <v>6</v>
      </c>
      <c r="B7" s="2" t="s">
        <v>16</v>
      </c>
      <c r="C7" s="1">
        <v>735</v>
      </c>
      <c r="D7" s="8">
        <v>500</v>
      </c>
      <c r="E7" s="10">
        <f t="shared" ref="E7:E46" si="0">D7*86.99%</f>
        <v>434.94999999999993</v>
      </c>
    </row>
    <row r="8" spans="1:12">
      <c r="A8" t="s">
        <v>10</v>
      </c>
      <c r="B8" s="2" t="s">
        <v>17</v>
      </c>
      <c r="C8" s="1">
        <v>1288.42</v>
      </c>
      <c r="D8" s="8">
        <v>500</v>
      </c>
      <c r="E8" s="10">
        <f t="shared" si="0"/>
        <v>434.94999999999993</v>
      </c>
    </row>
    <row r="9" spans="1:12">
      <c r="A9" t="s">
        <v>13</v>
      </c>
      <c r="B9" s="2" t="s">
        <v>18</v>
      </c>
      <c r="C9" s="1">
        <v>787.11</v>
      </c>
      <c r="D9" s="8">
        <v>500</v>
      </c>
      <c r="E9" s="10">
        <f t="shared" si="0"/>
        <v>434.94999999999993</v>
      </c>
    </row>
    <row r="10" spans="1:12">
      <c r="A10" s="16" t="s">
        <v>21</v>
      </c>
      <c r="B10" s="2" t="s">
        <v>27</v>
      </c>
      <c r="C10" s="1">
        <v>1079.22</v>
      </c>
      <c r="D10" s="8">
        <v>500</v>
      </c>
      <c r="E10" s="10">
        <f t="shared" si="0"/>
        <v>434.94999999999993</v>
      </c>
    </row>
    <row r="11" spans="1:12">
      <c r="A11" t="s">
        <v>34</v>
      </c>
      <c r="B11" s="2" t="s">
        <v>35</v>
      </c>
      <c r="C11" s="1">
        <v>608.44000000000005</v>
      </c>
      <c r="D11" s="8">
        <v>500</v>
      </c>
      <c r="E11" s="10">
        <f t="shared" si="0"/>
        <v>434.94999999999993</v>
      </c>
    </row>
    <row r="12" spans="1:12">
      <c r="A12" t="s">
        <v>36</v>
      </c>
      <c r="B12" s="2" t="s">
        <v>37</v>
      </c>
      <c r="C12" s="1">
        <v>604.65</v>
      </c>
      <c r="D12" s="8">
        <v>500</v>
      </c>
      <c r="E12" s="10">
        <f t="shared" si="0"/>
        <v>434.94999999999993</v>
      </c>
    </row>
    <row r="13" spans="1:12">
      <c r="A13" t="s">
        <v>39</v>
      </c>
      <c r="B13" s="2" t="s">
        <v>40</v>
      </c>
      <c r="C13" s="1">
        <v>608.44000000000005</v>
      </c>
      <c r="D13" s="8">
        <v>500</v>
      </c>
      <c r="E13" s="10">
        <f t="shared" si="0"/>
        <v>434.94999999999993</v>
      </c>
    </row>
    <row r="14" spans="1:12">
      <c r="A14" s="16" t="s">
        <v>41</v>
      </c>
      <c r="B14" s="17" t="s">
        <v>42</v>
      </c>
      <c r="C14" s="1">
        <v>2356.58</v>
      </c>
      <c r="D14" s="8">
        <v>500</v>
      </c>
      <c r="E14" s="10">
        <f t="shared" si="0"/>
        <v>434.94999999999993</v>
      </c>
      <c r="I14" s="13"/>
    </row>
    <row r="15" spans="1:12">
      <c r="A15" t="s">
        <v>45</v>
      </c>
      <c r="B15" s="2" t="s">
        <v>46</v>
      </c>
      <c r="C15" s="1">
        <v>655.97</v>
      </c>
      <c r="D15" s="8">
        <v>500</v>
      </c>
      <c r="E15" s="10">
        <f t="shared" si="0"/>
        <v>434.94999999999993</v>
      </c>
    </row>
    <row r="16" spans="1:12">
      <c r="A16" t="s">
        <v>47</v>
      </c>
      <c r="B16" s="2" t="s">
        <v>48</v>
      </c>
      <c r="C16" s="1">
        <v>392.5</v>
      </c>
      <c r="D16" s="8">
        <v>392.5</v>
      </c>
      <c r="E16" s="10">
        <f t="shared" si="0"/>
        <v>341.43574999999998</v>
      </c>
      <c r="I16" t="s">
        <v>7</v>
      </c>
    </row>
    <row r="17" spans="1:7">
      <c r="A17" t="s">
        <v>158</v>
      </c>
      <c r="B17" s="2" t="s">
        <v>54</v>
      </c>
      <c r="C17" s="1">
        <v>840.72</v>
      </c>
      <c r="D17" s="8">
        <v>500</v>
      </c>
      <c r="E17" s="10">
        <f t="shared" si="0"/>
        <v>434.94999999999993</v>
      </c>
      <c r="G17" s="23"/>
    </row>
    <row r="18" spans="1:7">
      <c r="A18" t="s">
        <v>51</v>
      </c>
      <c r="B18" s="2" t="s">
        <v>52</v>
      </c>
      <c r="C18" s="1">
        <v>623.91</v>
      </c>
      <c r="D18" s="8">
        <v>500</v>
      </c>
      <c r="E18" s="10">
        <f t="shared" si="0"/>
        <v>434.94999999999993</v>
      </c>
      <c r="G18" t="s">
        <v>151</v>
      </c>
    </row>
    <row r="19" spans="1:7">
      <c r="A19" t="s">
        <v>57</v>
      </c>
      <c r="B19" s="2" t="s">
        <v>58</v>
      </c>
      <c r="C19" s="1">
        <v>502.74</v>
      </c>
      <c r="D19" s="8">
        <v>500</v>
      </c>
      <c r="E19" s="10">
        <f t="shared" si="0"/>
        <v>434.94999999999993</v>
      </c>
    </row>
    <row r="20" spans="1:7">
      <c r="A20" t="s">
        <v>62</v>
      </c>
      <c r="B20" s="2" t="s">
        <v>63</v>
      </c>
      <c r="C20" s="1">
        <v>407.41</v>
      </c>
      <c r="D20" s="8">
        <v>407.04</v>
      </c>
      <c r="E20" s="10">
        <f t="shared" si="0"/>
        <v>354.08409599999999</v>
      </c>
    </row>
    <row r="21" spans="1:7">
      <c r="A21" t="s">
        <v>66</v>
      </c>
      <c r="B21" s="2" t="s">
        <v>67</v>
      </c>
      <c r="C21" s="1">
        <v>500.43</v>
      </c>
      <c r="D21" s="8">
        <v>500</v>
      </c>
      <c r="E21" s="10">
        <f t="shared" si="0"/>
        <v>434.94999999999993</v>
      </c>
    </row>
    <row r="22" spans="1:7">
      <c r="A22" t="s">
        <v>71</v>
      </c>
      <c r="B22" s="2" t="s">
        <v>72</v>
      </c>
      <c r="C22" s="1">
        <v>400</v>
      </c>
      <c r="D22" s="8">
        <v>400</v>
      </c>
      <c r="E22" s="10">
        <f t="shared" si="0"/>
        <v>347.96</v>
      </c>
    </row>
    <row r="23" spans="1:7">
      <c r="A23" t="s">
        <v>75</v>
      </c>
      <c r="B23" s="2" t="s">
        <v>76</v>
      </c>
      <c r="C23" s="1">
        <v>540.79999999999995</v>
      </c>
      <c r="D23" s="8">
        <v>500</v>
      </c>
      <c r="E23" s="10">
        <f t="shared" si="0"/>
        <v>434.94999999999993</v>
      </c>
    </row>
    <row r="24" spans="1:7">
      <c r="A24" t="s">
        <v>77</v>
      </c>
      <c r="B24" s="2" t="s">
        <v>78</v>
      </c>
      <c r="C24" s="1">
        <v>1528.8</v>
      </c>
      <c r="D24" s="8">
        <v>500</v>
      </c>
      <c r="E24" s="10">
        <f t="shared" si="0"/>
        <v>434.94999999999993</v>
      </c>
    </row>
    <row r="25" spans="1:7">
      <c r="A25" t="s">
        <v>79</v>
      </c>
      <c r="B25" s="2" t="s">
        <v>80</v>
      </c>
      <c r="C25" s="1">
        <v>845.36</v>
      </c>
      <c r="D25" s="8">
        <v>500</v>
      </c>
      <c r="E25" s="10">
        <f t="shared" si="0"/>
        <v>434.94999999999993</v>
      </c>
    </row>
    <row r="26" spans="1:7">
      <c r="A26" t="s">
        <v>81</v>
      </c>
      <c r="B26" s="2" t="s">
        <v>82</v>
      </c>
      <c r="C26" s="1">
        <v>2968.63</v>
      </c>
      <c r="D26" s="8">
        <v>500</v>
      </c>
      <c r="E26" s="10">
        <f t="shared" si="0"/>
        <v>434.94999999999993</v>
      </c>
    </row>
    <row r="27" spans="1:7" s="16" customFormat="1">
      <c r="A27" s="16" t="s">
        <v>85</v>
      </c>
      <c r="B27" s="17" t="s">
        <v>86</v>
      </c>
      <c r="C27" s="14">
        <v>676</v>
      </c>
      <c r="D27" s="8">
        <v>500</v>
      </c>
      <c r="E27" s="10">
        <f t="shared" si="0"/>
        <v>434.94999999999993</v>
      </c>
    </row>
    <row r="28" spans="1:7">
      <c r="A28" t="s">
        <v>89</v>
      </c>
      <c r="B28" s="2" t="s">
        <v>90</v>
      </c>
      <c r="C28" s="1">
        <v>1019.2</v>
      </c>
      <c r="D28" s="8">
        <v>500</v>
      </c>
      <c r="E28" s="10">
        <f t="shared" si="0"/>
        <v>434.94999999999993</v>
      </c>
    </row>
    <row r="29" spans="1:7">
      <c r="A29" t="s">
        <v>91</v>
      </c>
      <c r="B29" s="2" t="s">
        <v>92</v>
      </c>
      <c r="C29" s="1">
        <v>3120</v>
      </c>
      <c r="D29" s="8">
        <v>500</v>
      </c>
      <c r="E29" s="10">
        <f t="shared" si="0"/>
        <v>434.94999999999993</v>
      </c>
    </row>
    <row r="30" spans="1:7">
      <c r="A30" t="s">
        <v>93</v>
      </c>
      <c r="B30" s="2" t="s">
        <v>94</v>
      </c>
      <c r="C30" s="1">
        <v>1430.58</v>
      </c>
      <c r="D30" s="8">
        <v>500</v>
      </c>
      <c r="E30" s="10">
        <f t="shared" si="0"/>
        <v>434.94999999999993</v>
      </c>
    </row>
    <row r="31" spans="1:7">
      <c r="A31" t="s">
        <v>97</v>
      </c>
      <c r="B31" s="2" t="s">
        <v>152</v>
      </c>
      <c r="C31" s="1">
        <v>1435.2</v>
      </c>
      <c r="D31" s="8">
        <v>500</v>
      </c>
      <c r="E31" s="10">
        <f t="shared" si="0"/>
        <v>434.94999999999993</v>
      </c>
    </row>
    <row r="32" spans="1:7">
      <c r="A32" t="s">
        <v>98</v>
      </c>
      <c r="B32" s="2" t="s">
        <v>99</v>
      </c>
      <c r="C32" s="1">
        <v>603.26</v>
      </c>
      <c r="D32" s="8">
        <v>500</v>
      </c>
      <c r="E32" s="10">
        <f t="shared" si="0"/>
        <v>434.94999999999993</v>
      </c>
    </row>
    <row r="33" spans="1:10">
      <c r="A33" t="s">
        <v>100</v>
      </c>
      <c r="B33" s="2" t="s">
        <v>101</v>
      </c>
      <c r="C33" s="1">
        <v>2319.1999999999998</v>
      </c>
      <c r="D33" s="8">
        <v>500</v>
      </c>
      <c r="E33" s="10">
        <f t="shared" si="0"/>
        <v>434.94999999999993</v>
      </c>
    </row>
    <row r="34" spans="1:10">
      <c r="A34" t="s">
        <v>102</v>
      </c>
      <c r="B34" s="2" t="s">
        <v>103</v>
      </c>
      <c r="C34" s="1">
        <v>603.20000000000005</v>
      </c>
      <c r="D34" s="8">
        <v>500</v>
      </c>
      <c r="E34" s="10">
        <f t="shared" si="0"/>
        <v>434.94999999999993</v>
      </c>
    </row>
    <row r="35" spans="1:10">
      <c r="A35" t="s">
        <v>104</v>
      </c>
      <c r="B35" s="2" t="s">
        <v>106</v>
      </c>
      <c r="C35" s="1">
        <v>2496</v>
      </c>
      <c r="D35" s="8">
        <v>500</v>
      </c>
      <c r="E35" s="10">
        <f t="shared" si="0"/>
        <v>434.94999999999993</v>
      </c>
    </row>
    <row r="36" spans="1:10">
      <c r="A36" t="s">
        <v>105</v>
      </c>
      <c r="B36" s="2" t="s">
        <v>107</v>
      </c>
      <c r="C36" s="1">
        <v>1709.81</v>
      </c>
      <c r="D36" s="8">
        <v>500</v>
      </c>
      <c r="E36" s="10">
        <f t="shared" si="0"/>
        <v>434.94999999999993</v>
      </c>
    </row>
    <row r="37" spans="1:10">
      <c r="A37" t="s">
        <v>109</v>
      </c>
      <c r="B37" s="2" t="s">
        <v>108</v>
      </c>
      <c r="C37" s="1">
        <v>444.41</v>
      </c>
      <c r="D37" s="8">
        <v>444.41</v>
      </c>
      <c r="E37" s="10">
        <f t="shared" si="0"/>
        <v>386.59225899999996</v>
      </c>
      <c r="J37" t="s">
        <v>151</v>
      </c>
    </row>
    <row r="38" spans="1:10">
      <c r="A38" t="s">
        <v>117</v>
      </c>
      <c r="B38" s="2" t="s">
        <v>116</v>
      </c>
      <c r="C38" s="14">
        <v>1327.79</v>
      </c>
      <c r="D38" s="8">
        <v>500</v>
      </c>
      <c r="E38" s="10">
        <f t="shared" si="0"/>
        <v>434.94999999999993</v>
      </c>
    </row>
    <row r="39" spans="1:10">
      <c r="A39" t="s">
        <v>126</v>
      </c>
      <c r="B39" s="2" t="s">
        <v>127</v>
      </c>
      <c r="C39" s="1">
        <v>329.5</v>
      </c>
      <c r="D39" s="8">
        <v>329.5</v>
      </c>
      <c r="E39" s="10">
        <f t="shared" si="0"/>
        <v>286.63204999999999</v>
      </c>
    </row>
    <row r="40" spans="1:10">
      <c r="A40" t="s">
        <v>128</v>
      </c>
      <c r="B40" s="2" t="s">
        <v>129</v>
      </c>
      <c r="C40" s="1">
        <v>952.62</v>
      </c>
      <c r="D40" s="8">
        <v>500</v>
      </c>
      <c r="E40" s="10">
        <f t="shared" si="0"/>
        <v>434.94999999999993</v>
      </c>
    </row>
    <row r="41" spans="1:10">
      <c r="A41" t="s">
        <v>130</v>
      </c>
      <c r="B41" s="2" t="s">
        <v>131</v>
      </c>
      <c r="C41" s="1">
        <v>696.07</v>
      </c>
      <c r="D41" s="8">
        <v>500</v>
      </c>
      <c r="E41" s="10">
        <f t="shared" si="0"/>
        <v>434.94999999999993</v>
      </c>
    </row>
    <row r="42" spans="1:10">
      <c r="A42" s="16" t="s">
        <v>134</v>
      </c>
      <c r="B42" s="2" t="s">
        <v>133</v>
      </c>
      <c r="C42" s="1">
        <v>640</v>
      </c>
      <c r="D42" s="8">
        <v>500</v>
      </c>
      <c r="E42" s="10">
        <f t="shared" si="0"/>
        <v>434.94999999999993</v>
      </c>
      <c r="I42" s="13"/>
    </row>
    <row r="43" spans="1:10">
      <c r="A43" t="s">
        <v>135</v>
      </c>
      <c r="B43" s="2" t="s">
        <v>136</v>
      </c>
      <c r="C43" s="1">
        <v>1166.6600000000001</v>
      </c>
      <c r="D43" s="8">
        <v>500</v>
      </c>
      <c r="E43" s="10">
        <f t="shared" si="0"/>
        <v>434.94999999999993</v>
      </c>
      <c r="I43" s="13"/>
    </row>
    <row r="44" spans="1:10">
      <c r="A44" t="s">
        <v>137</v>
      </c>
      <c r="B44" s="2" t="s">
        <v>148</v>
      </c>
      <c r="C44" s="1">
        <v>1870</v>
      </c>
      <c r="D44" s="8">
        <v>500</v>
      </c>
      <c r="E44" s="10">
        <f t="shared" si="0"/>
        <v>434.94999999999993</v>
      </c>
      <c r="I44" s="13"/>
    </row>
    <row r="45" spans="1:10">
      <c r="A45" t="s">
        <v>140</v>
      </c>
      <c r="B45" s="2" t="s">
        <v>141</v>
      </c>
      <c r="C45" s="1">
        <v>647.42999999999995</v>
      </c>
      <c r="D45" s="8">
        <v>500</v>
      </c>
      <c r="E45" s="10">
        <f t="shared" si="0"/>
        <v>434.94999999999993</v>
      </c>
    </row>
    <row r="46" spans="1:10">
      <c r="A46" t="s">
        <v>142</v>
      </c>
      <c r="B46" s="2" t="s">
        <v>143</v>
      </c>
      <c r="C46" s="1">
        <v>628.79999999999995</v>
      </c>
      <c r="D46" s="8">
        <v>500</v>
      </c>
      <c r="E46" s="10">
        <f t="shared" si="0"/>
        <v>434.94999999999993</v>
      </c>
    </row>
    <row r="47" spans="1:10">
      <c r="A47" s="13" t="s">
        <v>153</v>
      </c>
      <c r="B47" s="21" t="s">
        <v>154</v>
      </c>
      <c r="C47" s="3">
        <v>932</v>
      </c>
      <c r="D47" s="8"/>
      <c r="E47" s="10">
        <f t="shared" ref="E47" si="1">D47*84.87%</f>
        <v>0</v>
      </c>
      <c r="F47" s="13"/>
      <c r="G47" s="13"/>
      <c r="H47" s="13"/>
      <c r="I47" s="13" t="s">
        <v>155</v>
      </c>
    </row>
    <row r="48" spans="1:10">
      <c r="A48" s="13"/>
      <c r="B48" s="21"/>
      <c r="C48" s="3"/>
      <c r="D48" s="8"/>
      <c r="E48" s="26"/>
      <c r="F48" s="13"/>
      <c r="G48" s="13"/>
      <c r="H48" s="13"/>
      <c r="I48" s="13"/>
    </row>
    <row r="49" spans="1:9">
      <c r="A49" s="13"/>
      <c r="B49" s="21"/>
      <c r="C49" s="3"/>
      <c r="D49" s="8"/>
      <c r="E49" s="26"/>
      <c r="F49" s="13"/>
      <c r="G49" s="13"/>
      <c r="H49" s="13"/>
      <c r="I49" s="13"/>
    </row>
    <row r="51" spans="1:9">
      <c r="G51" s="1">
        <f>SUM(G5:G50)</f>
        <v>0</v>
      </c>
    </row>
    <row r="52" spans="1:9" ht="18.75">
      <c r="A52" s="4" t="s">
        <v>159</v>
      </c>
      <c r="D52" s="1">
        <f>SUM(D6:D51)</f>
        <v>19973.45</v>
      </c>
      <c r="E52" s="10">
        <f>SUM(E6:E51)</f>
        <v>17374.904155000011</v>
      </c>
    </row>
    <row r="57" spans="1:9">
      <c r="C57" s="22" t="s">
        <v>165</v>
      </c>
      <c r="D57" s="24">
        <f>43439*0.4</f>
        <v>17375.600000000002</v>
      </c>
    </row>
    <row r="58" spans="1:9">
      <c r="D58" s="10"/>
    </row>
    <row r="59" spans="1:9">
      <c r="D59" s="11">
        <f>D57*100/D52</f>
        <v>86.99348384981063</v>
      </c>
    </row>
    <row r="61" spans="1:9">
      <c r="D6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PUNTO A</vt:lpstr>
      <vt:lpstr>PUNTO  B</vt:lpstr>
      <vt:lpstr>PUNTO  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2021-02-01T10:53:56Z</dcterms:created>
  <dcterms:modified xsi:type="dcterms:W3CDTF">2021-02-10T12:06:32Z</dcterms:modified>
</cp:coreProperties>
</file>