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Questa_cartella_di_lavoro"/>
  <bookViews>
    <workbookView xWindow="0" yWindow="0" windowWidth="16800" windowHeight="6000"/>
  </bookViews>
  <sheets>
    <sheet name="ModPEF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2" l="1"/>
  <c r="D37" i="12"/>
  <c r="F37" i="12"/>
  <c r="E37" i="12"/>
  <c r="E28" i="12"/>
  <c r="D28" i="12"/>
  <c r="F28" i="12" s="1"/>
  <c r="E48" i="12"/>
  <c r="D21" i="12"/>
  <c r="F47" i="12"/>
  <c r="F43" i="12"/>
  <c r="F42" i="12"/>
  <c r="F41" i="12"/>
  <c r="F40" i="12"/>
  <c r="F39" i="12"/>
  <c r="F38" i="12"/>
  <c r="F36" i="12"/>
  <c r="F35" i="12"/>
  <c r="F34" i="12"/>
  <c r="F33" i="12"/>
  <c r="F32" i="12"/>
  <c r="F31" i="12"/>
  <c r="F30" i="12"/>
  <c r="F29" i="12"/>
  <c r="F27" i="12"/>
  <c r="F26" i="12"/>
  <c r="F25" i="12"/>
  <c r="F24" i="12"/>
  <c r="F23" i="12"/>
  <c r="F20" i="12"/>
  <c r="F19" i="12"/>
  <c r="F18" i="12"/>
  <c r="D17" i="12"/>
  <c r="F17" i="12"/>
  <c r="F16" i="12"/>
  <c r="F15" i="12"/>
  <c r="F14" i="12"/>
  <c r="F13" i="12"/>
  <c r="F12" i="12"/>
  <c r="F11" i="12"/>
  <c r="F10" i="12"/>
  <c r="F9" i="12"/>
  <c r="F8" i="12"/>
  <c r="F7" i="12"/>
  <c r="F6" i="12"/>
  <c r="D60" i="12"/>
  <c r="D68" i="12"/>
  <c r="D44" i="12" l="1"/>
  <c r="F44" i="12" s="1"/>
  <c r="F21" i="12"/>
  <c r="D45" i="12" l="1"/>
  <c r="D48" i="12" l="1"/>
  <c r="F45" i="12"/>
  <c r="F48" i="12" s="1"/>
</calcChain>
</file>

<file path=xl/sharedStrings.xml><?xml version="1.0" encoding="utf-8"?>
<sst xmlns="http://schemas.openxmlformats.org/spreadsheetml/2006/main" count="131" uniqueCount="73">
  <si>
    <r>
      <t xml:space="preserve">Costi dell’attività di raccolta e trasporto dei rifiuti urbani indifferenziati –  </t>
    </r>
    <r>
      <rPr>
        <b/>
        <sz val="14"/>
        <color theme="1"/>
        <rFont val="Arial"/>
        <family val="2"/>
      </rPr>
      <t>CRT</t>
    </r>
  </si>
  <si>
    <r>
      <t xml:space="preserve">Costi dell’attività di trattamento e smaltimento dei rifiuti urbani – </t>
    </r>
    <r>
      <rPr>
        <b/>
        <sz val="14"/>
        <color theme="1"/>
        <rFont val="Arial"/>
        <family val="2"/>
      </rPr>
      <t>CTS</t>
    </r>
  </si>
  <si>
    <r>
      <t xml:space="preserve">Costi dell’attività di trattamento e recupero dei rifiuti urbani – </t>
    </r>
    <r>
      <rPr>
        <b/>
        <sz val="14"/>
        <color theme="1"/>
        <rFont val="Arial"/>
        <family val="2"/>
      </rPr>
      <t>CTR</t>
    </r>
  </si>
  <si>
    <r>
      <t xml:space="preserve">Costi dell’attività di raccolta e trasporto delle frazioni differenziate – </t>
    </r>
    <r>
      <rPr>
        <b/>
        <sz val="14"/>
        <color theme="1"/>
        <rFont val="Arial"/>
        <family val="2"/>
      </rPr>
      <t>CRD</t>
    </r>
  </si>
  <si>
    <r>
      <t xml:space="preserve">Costi dell’attività di spazzamento e di lavaggio – </t>
    </r>
    <r>
      <rPr>
        <b/>
        <sz val="14"/>
        <color theme="1"/>
        <rFont val="Arial"/>
        <family val="2"/>
      </rPr>
      <t>CSL</t>
    </r>
  </si>
  <si>
    <r>
      <t xml:space="preserve">Costi comuni – </t>
    </r>
    <r>
      <rPr>
        <b/>
        <sz val="14"/>
        <color theme="1"/>
        <rFont val="Arial"/>
        <family val="2"/>
      </rPr>
      <t>CC</t>
    </r>
  </si>
  <si>
    <r>
      <rPr>
        <sz val="14"/>
        <color theme="1"/>
        <rFont val="Arial"/>
        <family val="2"/>
      </rPr>
      <t xml:space="preserve"> Costi d'uso del capitale </t>
    </r>
    <r>
      <rPr>
        <b/>
        <sz val="14"/>
        <color theme="1"/>
        <rFont val="Symbol"/>
        <family val="1"/>
        <charset val="2"/>
      </rPr>
      <t>-</t>
    </r>
    <r>
      <rPr>
        <b/>
        <sz val="11.9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CK </t>
    </r>
  </si>
  <si>
    <r>
      <t xml:space="preserve">Proventi della vendita di materiale ed energia derivante da rifiuti dopo sharing – </t>
    </r>
    <r>
      <rPr>
        <b/>
        <i/>
        <sz val="14"/>
        <color theme="1"/>
        <rFont val="Arial"/>
        <family val="2"/>
      </rPr>
      <t>b(AR)</t>
    </r>
  </si>
  <si>
    <r>
      <t xml:space="preserve">Fattore di Sharing  – </t>
    </r>
    <r>
      <rPr>
        <b/>
        <sz val="14"/>
        <color theme="1"/>
        <rFont val="Arial"/>
        <family val="2"/>
      </rPr>
      <t>b</t>
    </r>
  </si>
  <si>
    <t>G</t>
  </si>
  <si>
    <t>E</t>
  </si>
  <si>
    <r>
      <t xml:space="preserve">Fattore di Sharing  – </t>
    </r>
    <r>
      <rPr>
        <b/>
        <sz val="14"/>
        <color theme="1"/>
        <rFont val="Arial"/>
        <family val="2"/>
      </rPr>
      <t>b(1+</t>
    </r>
    <r>
      <rPr>
        <b/>
        <sz val="14"/>
        <color theme="1"/>
        <rFont val="Calibri"/>
        <family val="2"/>
      </rPr>
      <t>ω</t>
    </r>
    <r>
      <rPr>
        <b/>
        <sz val="11.9"/>
        <color theme="1"/>
        <rFont val="Arial"/>
        <family val="2"/>
      </rPr>
      <t>)</t>
    </r>
  </si>
  <si>
    <r>
      <t xml:space="preserve"> ∑Tv</t>
    </r>
    <r>
      <rPr>
        <vertAlign val="subscript"/>
        <sz val="18"/>
        <color theme="1"/>
        <rFont val="Arial"/>
        <family val="2"/>
      </rPr>
      <t>a</t>
    </r>
  </si>
  <si>
    <r>
      <t xml:space="preserve"> ∑TV</t>
    </r>
    <r>
      <rPr>
        <vertAlign val="subscript"/>
        <sz val="18"/>
        <color theme="1"/>
        <rFont val="Arial"/>
        <family val="2"/>
      </rPr>
      <t>a-1</t>
    </r>
  </si>
  <si>
    <r>
      <t xml:space="preserve">Parametro per la determinazione del limite alla crescita delle tariffe - </t>
    </r>
    <r>
      <rPr>
        <b/>
        <sz val="14"/>
        <color theme="1"/>
        <rFont val="Symbol"/>
        <family val="1"/>
        <charset val="2"/>
      </rPr>
      <t>r</t>
    </r>
  </si>
  <si>
    <r>
      <t>Componente a conguaglio relativa ai costi variabili</t>
    </r>
    <r>
      <rPr>
        <b/>
        <i/>
        <sz val="14"/>
        <color theme="1"/>
        <rFont val="Arial"/>
        <family val="2"/>
      </rPr>
      <t xml:space="preserve"> –</t>
    </r>
    <r>
      <rPr>
        <i/>
        <sz val="14"/>
        <color theme="1"/>
        <rFont val="Arial"/>
        <family val="2"/>
      </rPr>
      <t xml:space="preserve"> </t>
    </r>
    <r>
      <rPr>
        <b/>
        <i/>
        <sz val="14"/>
        <color theme="1"/>
        <rFont val="Arial"/>
        <family val="2"/>
      </rPr>
      <t>(1+</t>
    </r>
    <r>
      <rPr>
        <b/>
        <i/>
        <sz val="14"/>
        <color theme="1"/>
        <rFont val="Calibri"/>
        <family val="2"/>
      </rPr>
      <t>ɣ</t>
    </r>
    <r>
      <rPr>
        <b/>
        <i/>
        <sz val="11.9"/>
        <color theme="1"/>
        <rFont val="Arial"/>
        <family val="2"/>
      </rPr>
      <t>)</t>
    </r>
    <r>
      <rPr>
        <b/>
        <i/>
        <sz val="14"/>
        <color theme="1"/>
        <rFont val="Arial"/>
        <family val="2"/>
      </rPr>
      <t>RCtv/r</t>
    </r>
  </si>
  <si>
    <t xml:space="preserve">Oneri relativi all'IVA e altre imposte </t>
  </si>
  <si>
    <t>fabbisogno standard €cent/kg</t>
  </si>
  <si>
    <t>C</t>
  </si>
  <si>
    <r>
      <t>rpi</t>
    </r>
    <r>
      <rPr>
        <i/>
        <vertAlign val="subscript"/>
        <sz val="14"/>
        <color theme="1"/>
        <rFont val="Arial"/>
        <family val="2"/>
      </rPr>
      <t>a</t>
    </r>
  </si>
  <si>
    <t>% rd</t>
  </si>
  <si>
    <r>
      <t xml:space="preserve">Proventi della vendita di materiale ed energia derivante da rifiuti – </t>
    </r>
    <r>
      <rPr>
        <b/>
        <sz val="14"/>
        <color theme="1"/>
        <rFont val="Arial"/>
        <family val="2"/>
      </rPr>
      <t>AR</t>
    </r>
  </si>
  <si>
    <r>
      <t xml:space="preserve">Ricavi derivanti dai corrispettivi riconosciuti dal CONAI – </t>
    </r>
    <r>
      <rPr>
        <b/>
        <sz val="14"/>
        <color theme="1"/>
        <rFont val="Arial"/>
        <family val="2"/>
      </rPr>
      <t>AR</t>
    </r>
    <r>
      <rPr>
        <b/>
        <vertAlign val="subscript"/>
        <sz val="14"/>
        <color theme="1"/>
        <rFont val="Arial"/>
        <family val="2"/>
      </rPr>
      <t>CONAI</t>
    </r>
  </si>
  <si>
    <r>
      <t>Componente a conguaglio relativa ai costi variabili</t>
    </r>
    <r>
      <rPr>
        <b/>
        <sz val="11"/>
        <color theme="1"/>
        <rFont val="Arial"/>
        <family val="2"/>
      </rPr>
      <t xml:space="preserve"> –</t>
    </r>
    <r>
      <rPr>
        <sz val="11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RC</t>
    </r>
    <r>
      <rPr>
        <b/>
        <vertAlign val="subscript"/>
        <sz val="14"/>
        <color theme="1"/>
        <rFont val="Arial"/>
        <family val="2"/>
      </rPr>
      <t>TV</t>
    </r>
  </si>
  <si>
    <r>
      <t xml:space="preserve">Ricavi derivanti dai corrispettivi riconosciuti dal CONAI dopo sharing  – </t>
    </r>
    <r>
      <rPr>
        <b/>
        <i/>
        <sz val="14"/>
        <color theme="1"/>
        <rFont val="Arial"/>
        <family val="2"/>
      </rPr>
      <t>b(1+</t>
    </r>
    <r>
      <rPr>
        <b/>
        <i/>
        <sz val="14"/>
        <color theme="1"/>
        <rFont val="Calibri"/>
        <family val="2"/>
      </rPr>
      <t>ω</t>
    </r>
    <r>
      <rPr>
        <b/>
        <i/>
        <sz val="11.9"/>
        <color theme="1"/>
        <rFont val="Arial"/>
        <family val="2"/>
      </rPr>
      <t>)</t>
    </r>
    <r>
      <rPr>
        <b/>
        <i/>
        <sz val="14"/>
        <color theme="1"/>
        <rFont val="Arial"/>
        <family val="2"/>
      </rPr>
      <t>AR</t>
    </r>
    <r>
      <rPr>
        <b/>
        <i/>
        <vertAlign val="subscript"/>
        <sz val="14"/>
        <color theme="1"/>
        <rFont val="Arial"/>
        <family val="2"/>
      </rPr>
      <t>CONAI</t>
    </r>
  </si>
  <si>
    <r>
      <t xml:space="preserve">Coefficiente di gradualità </t>
    </r>
    <r>
      <rPr>
        <b/>
        <i/>
        <sz val="14"/>
        <color theme="1"/>
        <rFont val="Arial"/>
        <family val="2"/>
      </rPr>
      <t>(1+Y)</t>
    </r>
  </si>
  <si>
    <r>
      <t>Rateizzazione</t>
    </r>
    <r>
      <rPr>
        <b/>
        <sz val="14"/>
        <color theme="1"/>
        <rFont val="Arial"/>
        <family val="2"/>
      </rPr>
      <t xml:space="preserve"> r</t>
    </r>
  </si>
  <si>
    <r>
      <t>q</t>
    </r>
    <r>
      <rPr>
        <i/>
        <vertAlign val="subscript"/>
        <sz val="14"/>
        <color theme="1"/>
        <rFont val="Arial"/>
        <family val="2"/>
      </rPr>
      <t>a-2</t>
    </r>
  </si>
  <si>
    <r>
      <t xml:space="preserve">Totale </t>
    </r>
    <r>
      <rPr>
        <b/>
        <sz val="14"/>
        <color theme="1"/>
        <rFont val="Symbol"/>
        <family val="1"/>
        <charset val="2"/>
      </rPr>
      <t>g</t>
    </r>
  </si>
  <si>
    <t xml:space="preserve">costo medio settore €cent/kg </t>
  </si>
  <si>
    <r>
      <t xml:space="preserve">valutazione rispetto agli obiettivi di rd  - </t>
    </r>
    <r>
      <rPr>
        <b/>
        <sz val="14"/>
        <color theme="1"/>
        <rFont val="Symbol"/>
        <family val="1"/>
        <charset val="2"/>
      </rPr>
      <t>g</t>
    </r>
    <r>
      <rPr>
        <b/>
        <vertAlign val="sub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</t>
    </r>
  </si>
  <si>
    <r>
      <t xml:space="preserve">valutazione rispetto alla soddisfazione degli utenti del servizio  - </t>
    </r>
    <r>
      <rPr>
        <b/>
        <sz val="14"/>
        <color theme="1"/>
        <rFont val="Symbol"/>
        <family val="1"/>
        <charset val="2"/>
      </rPr>
      <t>g</t>
    </r>
    <r>
      <rPr>
        <b/>
        <vertAlign val="sub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</t>
    </r>
  </si>
  <si>
    <r>
      <t xml:space="preserve">coefficiente di recupero di produttività - </t>
    </r>
    <r>
      <rPr>
        <b/>
        <sz val="14"/>
        <color theme="1"/>
        <rFont val="Arial"/>
        <family val="2"/>
      </rPr>
      <t>X</t>
    </r>
    <r>
      <rPr>
        <vertAlign val="subscript"/>
        <sz val="14"/>
        <color theme="1"/>
        <rFont val="Arial"/>
        <family val="2"/>
      </rPr>
      <t>a</t>
    </r>
    <r>
      <rPr>
        <sz val="14"/>
        <color theme="1"/>
        <rFont val="Arial"/>
        <family val="2"/>
      </rPr>
      <t xml:space="preserve"> </t>
    </r>
  </si>
  <si>
    <r>
      <t xml:space="preserve">                    Costi generali di gestione - </t>
    </r>
    <r>
      <rPr>
        <b/>
        <sz val="14"/>
        <color theme="1"/>
        <rFont val="Arial"/>
        <family val="2"/>
      </rPr>
      <t>CGG</t>
    </r>
  </si>
  <si>
    <r>
      <t xml:space="preserve">                    Costi relativi alla quota di crediti inesigibili  - </t>
    </r>
    <r>
      <rPr>
        <b/>
        <sz val="14"/>
        <color theme="1"/>
        <rFont val="Arial"/>
        <family val="2"/>
      </rPr>
      <t>CCD</t>
    </r>
  </si>
  <si>
    <r>
      <t xml:space="preserve">                    Altri costi - </t>
    </r>
    <r>
      <rPr>
        <b/>
        <sz val="14"/>
        <color theme="1"/>
        <rFont val="Arial"/>
        <family val="2"/>
      </rPr>
      <t>COal</t>
    </r>
  </si>
  <si>
    <r>
      <t xml:space="preserve">                   Ammortamenti - </t>
    </r>
    <r>
      <rPr>
        <b/>
        <sz val="11"/>
        <color theme="1"/>
        <rFont val="Arial"/>
        <family val="2"/>
      </rPr>
      <t>Amm</t>
    </r>
  </si>
  <si>
    <r>
      <t xml:space="preserve">                  Accantonamenti - </t>
    </r>
    <r>
      <rPr>
        <b/>
        <sz val="11"/>
        <color theme="1"/>
        <rFont val="Arial"/>
        <family val="2"/>
      </rPr>
      <t>Acc</t>
    </r>
  </si>
  <si>
    <r>
      <t xml:space="preserve">                Remunerazione del capitale investito netto -</t>
    </r>
    <r>
      <rPr>
        <b/>
        <sz val="11"/>
        <color theme="1"/>
        <rFont val="Arial"/>
        <family val="2"/>
      </rPr>
      <t xml:space="preserve"> R</t>
    </r>
  </si>
  <si>
    <r>
      <t xml:space="preserve">               Remunerazione delle immobilizzazioni in corso - </t>
    </r>
    <r>
      <rPr>
        <b/>
        <sz val="11"/>
        <color theme="1"/>
        <rFont val="Arial"/>
        <family val="2"/>
      </rPr>
      <t>R</t>
    </r>
    <r>
      <rPr>
        <b/>
        <vertAlign val="subscript"/>
        <sz val="11"/>
        <color theme="1"/>
        <rFont val="Arial"/>
        <family val="2"/>
      </rPr>
      <t>lic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</si>
  <si>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</si>
  <si>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</si>
  <si>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</si>
  <si>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</si>
  <si>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    Costi per l’attività di gestione delle tariffe e dei rapporti con gli utenti - </t>
    </r>
    <r>
      <rPr>
        <b/>
        <sz val="14"/>
        <color theme="1"/>
        <rFont val="Arial"/>
        <family val="2"/>
      </rPr>
      <t>CARC</t>
    </r>
  </si>
  <si>
    <r>
      <t xml:space="preserve">Rateizzazione </t>
    </r>
    <r>
      <rPr>
        <b/>
        <sz val="14"/>
        <color theme="1"/>
        <rFont val="Arial"/>
        <family val="2"/>
      </rPr>
      <t>r</t>
    </r>
  </si>
  <si>
    <r>
      <t xml:space="preserve">Componente a conguaglio relativa ai costi fissi </t>
    </r>
    <r>
      <rPr>
        <b/>
        <sz val="11"/>
        <color theme="1"/>
        <rFont val="Arial"/>
        <family val="2"/>
      </rPr>
      <t>–</t>
    </r>
    <r>
      <rPr>
        <sz val="11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RC</t>
    </r>
    <r>
      <rPr>
        <b/>
        <vertAlign val="subscript"/>
        <sz val="14"/>
        <color theme="1"/>
        <rFont val="Arial"/>
        <family val="2"/>
      </rPr>
      <t>TF</t>
    </r>
  </si>
  <si>
    <r>
      <t>Componente a conguaglio relativa ai costi fissi</t>
    </r>
    <r>
      <rPr>
        <b/>
        <sz val="14"/>
        <color theme="1"/>
        <rFont val="Arial"/>
        <family val="2"/>
      </rPr>
      <t xml:space="preserve"> –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(1+</t>
    </r>
    <r>
      <rPr>
        <b/>
        <sz val="14"/>
        <color theme="1"/>
        <rFont val="Calibri"/>
        <family val="2"/>
      </rPr>
      <t>ɣ</t>
    </r>
    <r>
      <rPr>
        <b/>
        <sz val="11.9"/>
        <color theme="1"/>
        <rFont val="Arial"/>
        <family val="2"/>
      </rPr>
      <t>)</t>
    </r>
    <r>
      <rPr>
        <b/>
        <sz val="14"/>
        <color theme="1"/>
        <rFont val="Arial"/>
        <family val="2"/>
      </rPr>
      <t>RC</t>
    </r>
    <r>
      <rPr>
        <b/>
        <vertAlign val="subscript"/>
        <sz val="14"/>
        <color theme="1"/>
        <rFont val="Arial"/>
        <family val="2"/>
      </rPr>
      <t>TF</t>
    </r>
    <r>
      <rPr>
        <b/>
        <sz val="14"/>
        <color theme="1"/>
        <rFont val="Arial"/>
        <family val="2"/>
      </rPr>
      <t>/r</t>
    </r>
  </si>
  <si>
    <r>
      <t xml:space="preserve"> ∑Tv</t>
    </r>
    <r>
      <rPr>
        <b/>
        <vertAlign val="subscript"/>
        <sz val="16"/>
        <color theme="1"/>
        <rFont val="Arial"/>
        <family val="2"/>
      </rPr>
      <t>a</t>
    </r>
    <r>
      <rPr>
        <b/>
        <sz val="16"/>
        <color theme="1"/>
        <rFont val="Arial"/>
        <family val="2"/>
      </rPr>
      <t>/ ∑Tv</t>
    </r>
    <r>
      <rPr>
        <b/>
        <vertAlign val="subscript"/>
        <sz val="16"/>
        <color theme="1"/>
        <rFont val="Arial"/>
        <family val="2"/>
      </rPr>
      <t>a-1</t>
    </r>
  </si>
  <si>
    <r>
      <t>(1+</t>
    </r>
    <r>
      <rPr>
        <b/>
        <sz val="16"/>
        <color theme="1"/>
        <rFont val="Symbol"/>
        <family val="1"/>
        <charset val="2"/>
      </rPr>
      <t>r</t>
    </r>
    <r>
      <rPr>
        <b/>
        <sz val="16"/>
        <color theme="1"/>
        <rFont val="Arial"/>
        <family val="2"/>
      </rPr>
      <t>)</t>
    </r>
  </si>
  <si>
    <r>
      <t xml:space="preserve">valutazione rispetto all' efficacia dell' attività di preparazione per il riutilizzo e riciclo  - </t>
    </r>
    <r>
      <rPr>
        <b/>
        <sz val="14"/>
        <color theme="1"/>
        <rFont val="Symbol"/>
        <family val="1"/>
        <charset val="2"/>
      </rPr>
      <t>g</t>
    </r>
    <r>
      <rPr>
        <b/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</t>
    </r>
  </si>
  <si>
    <r>
      <t xml:space="preserve">Coefficiente di gradualità </t>
    </r>
    <r>
      <rPr>
        <b/>
        <sz val="16"/>
        <color theme="1"/>
        <rFont val="Arial"/>
        <family val="2"/>
      </rPr>
      <t>(1+</t>
    </r>
    <r>
      <rPr>
        <b/>
        <sz val="16"/>
        <color theme="1"/>
        <rFont val="Symbol"/>
        <family val="1"/>
        <charset val="2"/>
      </rPr>
      <t>g</t>
    </r>
    <r>
      <rPr>
        <b/>
        <sz val="16"/>
        <color theme="1"/>
        <rFont val="Arial"/>
        <family val="2"/>
      </rPr>
      <t>)</t>
    </r>
  </si>
  <si>
    <t>Coefficiente di gradualità</t>
  </si>
  <si>
    <r>
      <t>Coefficiente di gradualità</t>
    </r>
    <r>
      <rPr>
        <b/>
        <sz val="14"/>
        <color theme="1"/>
        <rFont val="Arial"/>
        <family val="2"/>
      </rPr>
      <t xml:space="preserve"> (1+</t>
    </r>
    <r>
      <rPr>
        <b/>
        <sz val="14"/>
        <color theme="1"/>
        <rFont val="Symbol"/>
        <family val="1"/>
        <charset val="2"/>
      </rPr>
      <t>g</t>
    </r>
    <r>
      <rPr>
        <b/>
        <sz val="14"/>
        <color theme="1"/>
        <rFont val="Arial"/>
        <family val="2"/>
      </rPr>
      <t>)</t>
    </r>
  </si>
  <si>
    <r>
      <t>∑TF</t>
    </r>
    <r>
      <rPr>
        <b/>
        <vertAlign val="subscript"/>
        <sz val="11.9"/>
        <color theme="1"/>
        <rFont val="Arial"/>
        <family val="2"/>
      </rPr>
      <t>a</t>
    </r>
    <r>
      <rPr>
        <b/>
        <sz val="11.9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totale delle entrate tariffarie relative alle componenti di costo fisse</t>
    </r>
  </si>
  <si>
    <r>
      <t>∑T</t>
    </r>
    <r>
      <rPr>
        <b/>
        <vertAlign val="subscript"/>
        <sz val="16"/>
        <color theme="1"/>
        <rFont val="Arial"/>
        <family val="2"/>
      </rPr>
      <t>a</t>
    </r>
    <r>
      <rPr>
        <b/>
        <sz val="16"/>
        <color theme="1"/>
        <rFont val="Calibri"/>
        <family val="2"/>
      </rPr>
      <t>= ∑</t>
    </r>
    <r>
      <rPr>
        <b/>
        <sz val="16"/>
        <color theme="1"/>
        <rFont val="Arial"/>
        <family val="2"/>
      </rPr>
      <t>TV</t>
    </r>
    <r>
      <rPr>
        <b/>
        <vertAlign val="subscript"/>
        <sz val="16"/>
        <color theme="1"/>
        <rFont val="Arial"/>
        <family val="2"/>
      </rPr>
      <t>a</t>
    </r>
    <r>
      <rPr>
        <b/>
        <sz val="16"/>
        <color theme="1"/>
        <rFont val="Arial"/>
        <family val="2"/>
      </rPr>
      <t xml:space="preserve"> + ∑TF</t>
    </r>
    <r>
      <rPr>
        <b/>
        <vertAlign val="subscript"/>
        <sz val="16"/>
        <color theme="1"/>
        <rFont val="Arial"/>
        <family val="2"/>
      </rPr>
      <t>a</t>
    </r>
  </si>
  <si>
    <r>
      <t>∑</t>
    </r>
    <r>
      <rPr>
        <b/>
        <sz val="11.9"/>
        <color theme="1"/>
        <rFont val="Arial"/>
        <family val="2"/>
      </rPr>
      <t>TV</t>
    </r>
    <r>
      <rPr>
        <b/>
        <vertAlign val="subscript"/>
        <sz val="11.9"/>
        <color theme="1"/>
        <rFont val="Arial"/>
        <family val="2"/>
      </rPr>
      <t>a</t>
    </r>
    <r>
      <rPr>
        <b/>
        <sz val="11.9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totale delle entrate tariffarie relative alle componenti di costo variabile </t>
    </r>
  </si>
  <si>
    <t>MTR</t>
  </si>
  <si>
    <t xml:space="preserve">Grandezze fisico-tecniche </t>
  </si>
  <si>
    <t>Ciclo integrato
 RU</t>
  </si>
  <si>
    <t>Costi 
del Comune</t>
  </si>
  <si>
    <t>TOT PEF</t>
  </si>
  <si>
    <t>Attività esterne Ciclo integrato RU incluse nel PEF</t>
  </si>
  <si>
    <t>Verifica del limite di crescita</t>
  </si>
  <si>
    <t>Imput dati 
Ciclo integrato RU</t>
  </si>
  <si>
    <r>
      <t>coeff. per il miglioramento previsto della qualità -</t>
    </r>
    <r>
      <rPr>
        <b/>
        <sz val="14"/>
        <color theme="1"/>
        <rFont val="Arial"/>
        <family val="2"/>
      </rPr>
      <t xml:space="preserve"> QL</t>
    </r>
    <r>
      <rPr>
        <b/>
        <vertAlign val="subscript"/>
        <sz val="14"/>
        <color theme="1"/>
        <rFont val="Arial"/>
        <family val="2"/>
      </rPr>
      <t>a</t>
    </r>
    <r>
      <rPr>
        <b/>
        <sz val="14"/>
        <color theme="1"/>
        <rFont val="Arial"/>
        <family val="2"/>
      </rPr>
      <t xml:space="preserve"> </t>
    </r>
  </si>
  <si>
    <r>
      <t xml:space="preserve">Costi operati incentivanti variabili di cui all'articolo 8 del MTR – </t>
    </r>
    <r>
      <rPr>
        <b/>
        <sz val="14"/>
        <color theme="1"/>
        <rFont val="Arial"/>
        <family val="2"/>
      </rPr>
      <t>COI</t>
    </r>
    <r>
      <rPr>
        <b/>
        <vertAlign val="superscript"/>
        <sz val="14"/>
        <color theme="1"/>
        <rFont val="Arial"/>
        <family val="2"/>
      </rPr>
      <t>EXP</t>
    </r>
    <r>
      <rPr>
        <b/>
        <vertAlign val="subscript"/>
        <sz val="14"/>
        <color theme="1"/>
        <rFont val="Arial"/>
        <family val="2"/>
      </rPr>
      <t>TV</t>
    </r>
  </si>
  <si>
    <r>
      <t xml:space="preserve">Costi operati incentivanti fissi di cui all'articolo 8 del MTR – </t>
    </r>
    <r>
      <rPr>
        <b/>
        <sz val="14"/>
        <color theme="1"/>
        <rFont val="Arial"/>
        <family val="2"/>
      </rPr>
      <t>COI</t>
    </r>
    <r>
      <rPr>
        <b/>
        <vertAlign val="superscript"/>
        <sz val="14"/>
        <color theme="1"/>
        <rFont val="Arial"/>
        <family val="2"/>
      </rPr>
      <t>EXP</t>
    </r>
    <r>
      <rPr>
        <b/>
        <vertAlign val="subscript"/>
        <sz val="14"/>
        <color theme="1"/>
        <rFont val="Arial"/>
        <family val="2"/>
      </rPr>
      <t>TF</t>
    </r>
  </si>
  <si>
    <t xml:space="preserve">Input gestore (G) 
Input Ente territorialmente competente (E)
Dato calcolato (C)
Dato MTR </t>
  </si>
  <si>
    <t>Appendice 1</t>
  </si>
  <si>
    <r>
      <t xml:space="preserve">coeff. per la valorizzazione di modifiche del perimetro gestionale  - </t>
    </r>
    <r>
      <rPr>
        <b/>
        <sz val="14"/>
        <color theme="1"/>
        <rFont val="Arial"/>
        <family val="2"/>
      </rPr>
      <t>PG</t>
    </r>
    <r>
      <rPr>
        <b/>
        <vertAlign val="subscript"/>
        <sz val="14"/>
        <color theme="1"/>
        <rFont val="Arial"/>
        <family val="2"/>
      </rPr>
      <t>a</t>
    </r>
    <r>
      <rPr>
        <sz val="14"/>
        <color theme="1"/>
        <rFont val="Arial"/>
        <family val="2"/>
      </rPr>
      <t xml:space="preserve"> </t>
    </r>
  </si>
  <si>
    <t>Gestore A.C.I.A.M. S.p.A.</t>
  </si>
  <si>
    <t>Ambito/Comune
  di Capitignano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</si>
</sst>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[$€-2]\ * #,##0.00_-;\-[$€-2]\ * #,##0.00_-;_-[$€-2]\ * &quot;-&quot;??_-"/>
    <numFmt numFmtId="165" formatCode="0.0%"/>
    <numFmt numFmtId="166" formatCode="_-* #,##0.00_-;\-* #,##0.00_-;_-* &quot;-&quot;??_-;_-@_-"/>
    <numFmt numFmtId="167" formatCode="_-* #,##0.00\ [$€-410]_-;\-* #,##0.00\ [$€-410]_-;_-* &quot;-&quot;??\ [$€-410]_-;_-@_-"/>
  </numFmts>
  <fonts count="4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3" tint="-0.499984740745262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1.9"/>
      <color theme="1"/>
      <name val="Arial"/>
      <family val="2"/>
    </font>
    <font>
      <b/>
      <sz val="14"/>
      <color theme="1"/>
      <name val="Symbol"/>
      <family val="1"/>
      <charset val="2"/>
    </font>
    <font>
      <b/>
      <sz val="14"/>
      <color rgb="FFC00000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theme="1"/>
      <name val="Calibri"/>
      <family val="2"/>
    </font>
    <font>
      <b/>
      <i/>
      <sz val="11.9"/>
      <color theme="1"/>
      <name val="Arial"/>
      <family val="2"/>
    </font>
    <font>
      <b/>
      <vertAlign val="subscript"/>
      <sz val="11.9"/>
      <color theme="1"/>
      <name val="Arial"/>
      <family val="2"/>
    </font>
    <font>
      <vertAlign val="subscript"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20"/>
      <color rgb="FFFF0000"/>
      <name val="Arial"/>
      <family val="2"/>
    </font>
    <font>
      <sz val="20"/>
      <color rgb="FFFF0000"/>
      <name val="Calibri"/>
      <family val="2"/>
      <scheme val="minor"/>
    </font>
    <font>
      <b/>
      <i/>
      <vertAlign val="subscript"/>
      <sz val="14"/>
      <color theme="1"/>
      <name val="Arial"/>
      <family val="2"/>
    </font>
    <font>
      <i/>
      <vertAlign val="subscript"/>
      <sz val="14"/>
      <color theme="1"/>
      <name val="Arial"/>
      <family val="2"/>
    </font>
    <font>
      <vertAlign val="subscript"/>
      <sz val="14"/>
      <color theme="1"/>
      <name val="Arial"/>
      <family val="2"/>
    </font>
    <font>
      <b/>
      <vertAlign val="subscript"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vertAlign val="subscript"/>
      <sz val="16"/>
      <color theme="1"/>
      <name val="Arial"/>
      <family val="2"/>
    </font>
    <font>
      <b/>
      <sz val="16"/>
      <color theme="1"/>
      <name val="Symbol"/>
      <family val="1"/>
      <charset val="2"/>
    </font>
    <font>
      <b/>
      <vertAlign val="superscript"/>
      <sz val="14"/>
      <color theme="1"/>
      <name val="Arial"/>
      <family val="2"/>
    </font>
    <font>
      <b/>
      <sz val="14"/>
      <color theme="3" tint="-0.499984740745262"/>
      <name val="Arial"/>
      <family val="2"/>
    </font>
    <font>
      <sz val="22"/>
      <color rgb="FFFF0000"/>
      <name val="Arial"/>
      <family val="2"/>
    </font>
    <font>
      <b/>
      <sz val="22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5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ont="1" applyFill="1"/>
    <xf numFmtId="0" fontId="9" fillId="2" borderId="0" xfId="0" applyFont="1" applyFill="1"/>
    <xf numFmtId="0" fontId="0" fillId="2" borderId="0" xfId="0" applyFill="1" applyBorder="1"/>
    <xf numFmtId="0" fontId="10" fillId="2" borderId="0" xfId="0" applyFont="1" applyFill="1"/>
    <xf numFmtId="0" fontId="6" fillId="2" borderId="0" xfId="0" applyFont="1" applyFill="1" applyAlignment="1"/>
    <xf numFmtId="0" fontId="6" fillId="2" borderId="14" xfId="0" applyFont="1" applyFill="1" applyBorder="1" applyAlignment="1" applyProtection="1">
      <protection locked="0"/>
    </xf>
    <xf numFmtId="0" fontId="6" fillId="5" borderId="5" xfId="0" applyFont="1" applyFill="1" applyBorder="1" applyAlignment="1">
      <alignment vertical="center"/>
    </xf>
    <xf numFmtId="0" fontId="20" fillId="2" borderId="14" xfId="0" applyFont="1" applyFill="1" applyBorder="1" applyAlignment="1" applyProtection="1">
      <protection locked="0"/>
    </xf>
    <xf numFmtId="0" fontId="6" fillId="2" borderId="13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65" fontId="7" fillId="2" borderId="0" xfId="3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65" fontId="6" fillId="2" borderId="0" xfId="3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36" fillId="4" borderId="38" xfId="0" applyFont="1" applyFill="1" applyBorder="1" applyAlignment="1">
      <alignment horizontal="center" vertical="center"/>
    </xf>
    <xf numFmtId="165" fontId="6" fillId="3" borderId="35" xfId="3" applyNumberFormat="1" applyFont="1" applyFill="1" applyBorder="1" applyAlignment="1">
      <alignment horizontal="center"/>
    </xf>
    <xf numFmtId="165" fontId="7" fillId="4" borderId="37" xfId="3" applyNumberFormat="1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9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36" fillId="4" borderId="5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21" fillId="6" borderId="16" xfId="0" applyFont="1" applyFill="1" applyBorder="1" applyAlignment="1">
      <alignment vertical="center"/>
    </xf>
    <xf numFmtId="0" fontId="21" fillId="4" borderId="16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6" fillId="4" borderId="3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4" borderId="34" xfId="0" applyFont="1" applyFill="1" applyBorder="1" applyAlignment="1">
      <alignment vertical="center"/>
    </xf>
    <xf numFmtId="0" fontId="36" fillId="3" borderId="5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21" fillId="3" borderId="43" xfId="0" applyFont="1" applyFill="1" applyBorder="1"/>
    <xf numFmtId="0" fontId="13" fillId="4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7" fillId="3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6" fillId="5" borderId="22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37" fillId="4" borderId="34" xfId="0" applyFont="1" applyFill="1" applyBorder="1" applyAlignment="1">
      <alignment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27" fillId="2" borderId="13" xfId="0" quotePrefix="1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11" fillId="2" borderId="3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/>
    <xf numFmtId="0" fontId="42" fillId="2" borderId="22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167" fontId="6" fillId="2" borderId="25" xfId="0" applyNumberFormat="1" applyFont="1" applyFill="1" applyBorder="1" applyAlignment="1">
      <alignment horizontal="center" vertical="center"/>
    </xf>
    <xf numFmtId="167" fontId="7" fillId="6" borderId="7" xfId="0" applyNumberFormat="1" applyFont="1" applyFill="1" applyBorder="1" applyAlignment="1">
      <alignment horizontal="center" vertical="center"/>
    </xf>
    <xf numFmtId="167" fontId="6" fillId="2" borderId="27" xfId="0" applyNumberFormat="1" applyFont="1" applyFill="1" applyBorder="1" applyAlignment="1">
      <alignment horizontal="center" vertical="center"/>
    </xf>
    <xf numFmtId="167" fontId="6" fillId="2" borderId="32" xfId="0" applyNumberFormat="1" applyFont="1" applyFill="1" applyBorder="1" applyAlignment="1">
      <alignment horizontal="center" vertical="center"/>
    </xf>
    <xf numFmtId="167" fontId="6" fillId="2" borderId="29" xfId="0" applyNumberFormat="1" applyFont="1" applyFill="1" applyBorder="1" applyAlignment="1">
      <alignment horizontal="center" vertical="center"/>
    </xf>
    <xf numFmtId="167" fontId="27" fillId="2" borderId="27" xfId="0" applyNumberFormat="1" applyFont="1" applyFill="1" applyBorder="1" applyAlignment="1">
      <alignment horizontal="center" vertical="center"/>
    </xf>
    <xf numFmtId="167" fontId="6" fillId="2" borderId="42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center" vertical="center"/>
    </xf>
    <xf numFmtId="167" fontId="6" fillId="4" borderId="25" xfId="0" applyNumberFormat="1" applyFont="1" applyFill="1" applyBorder="1" applyAlignment="1">
      <alignment horizontal="center" vertical="center"/>
    </xf>
    <xf numFmtId="167" fontId="6" fillId="5" borderId="25" xfId="0" applyNumberFormat="1" applyFont="1" applyFill="1" applyBorder="1" applyAlignment="1">
      <alignment horizontal="center" vertical="center"/>
    </xf>
    <xf numFmtId="167" fontId="7" fillId="4" borderId="3" xfId="0" applyNumberFormat="1" applyFont="1" applyFill="1" applyBorder="1" applyAlignment="1">
      <alignment horizontal="center" vertical="center"/>
    </xf>
    <xf numFmtId="167" fontId="36" fillId="4" borderId="7" xfId="0" applyNumberFormat="1" applyFont="1" applyFill="1" applyBorder="1" applyAlignment="1">
      <alignment horizontal="center" vertical="center"/>
    </xf>
    <xf numFmtId="167" fontId="6" fillId="2" borderId="26" xfId="0" applyNumberFormat="1" applyFont="1" applyFill="1" applyBorder="1" applyAlignment="1">
      <alignment horizontal="center" vertical="center"/>
    </xf>
    <xf numFmtId="167" fontId="21" fillId="2" borderId="26" xfId="0" applyNumberFormat="1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/>
    </xf>
    <xf numFmtId="167" fontId="6" fillId="2" borderId="28" xfId="0" applyNumberFormat="1" applyFont="1" applyFill="1" applyBorder="1" applyAlignment="1">
      <alignment horizontal="center" vertical="center"/>
    </xf>
    <xf numFmtId="167" fontId="6" fillId="2" borderId="41" xfId="0" applyNumberFormat="1" applyFont="1" applyFill="1" applyBorder="1" applyAlignment="1">
      <alignment horizontal="center" vertical="center"/>
    </xf>
    <xf numFmtId="167" fontId="6" fillId="2" borderId="30" xfId="0" applyNumberFormat="1" applyFont="1" applyFill="1" applyBorder="1" applyAlignment="1">
      <alignment horizontal="center" vertical="center"/>
    </xf>
    <xf numFmtId="167" fontId="6" fillId="2" borderId="31" xfId="0" applyNumberFormat="1" applyFont="1" applyFill="1" applyBorder="1" applyAlignment="1">
      <alignment horizontal="center" vertical="center"/>
    </xf>
    <xf numFmtId="167" fontId="27" fillId="2" borderId="31" xfId="0" applyNumberFormat="1" applyFont="1" applyFill="1" applyBorder="1" applyAlignment="1">
      <alignment horizontal="center" vertical="center"/>
    </xf>
    <xf numFmtId="167" fontId="6" fillId="2" borderId="33" xfId="0" applyNumberFormat="1" applyFont="1" applyFill="1" applyBorder="1" applyAlignment="1">
      <alignment horizontal="center" vertical="center"/>
    </xf>
    <xf numFmtId="167" fontId="6" fillId="2" borderId="6" xfId="0" applyNumberFormat="1" applyFont="1" applyFill="1" applyBorder="1" applyAlignment="1">
      <alignment horizontal="center" vertical="center"/>
    </xf>
    <xf numFmtId="167" fontId="7" fillId="2" borderId="6" xfId="0" applyNumberFormat="1" applyFont="1" applyFill="1" applyBorder="1" applyAlignment="1">
      <alignment horizontal="center" vertical="center"/>
    </xf>
    <xf numFmtId="167" fontId="36" fillId="2" borderId="9" xfId="0" applyNumberFormat="1" applyFont="1" applyFill="1" applyBorder="1" applyAlignment="1">
      <alignment horizontal="center" vertical="center"/>
    </xf>
    <xf numFmtId="167" fontId="11" fillId="4" borderId="34" xfId="0" applyNumberFormat="1" applyFont="1" applyFill="1" applyBorder="1" applyAlignment="1">
      <alignment horizontal="center" vertical="center"/>
    </xf>
    <xf numFmtId="167" fontId="11" fillId="4" borderId="8" xfId="0" applyNumberFormat="1" applyFont="1" applyFill="1" applyBorder="1" applyAlignment="1">
      <alignment horizontal="center" vertical="center"/>
    </xf>
    <xf numFmtId="167" fontId="11" fillId="4" borderId="47" xfId="0" applyNumberFormat="1" applyFont="1" applyFill="1" applyBorder="1" applyAlignment="1">
      <alignment horizontal="center" vertical="center"/>
    </xf>
    <xf numFmtId="10" fontId="6" fillId="2" borderId="35" xfId="0" applyNumberFormat="1" applyFont="1" applyFill="1" applyBorder="1" applyAlignment="1">
      <alignment horizontal="center" vertical="center"/>
    </xf>
  </cellXfs>
  <cellStyles count="5">
    <cellStyle name="Migliaia 2" xfId="4"/>
    <cellStyle name="Normale" xfId="0" builtinId="0"/>
    <cellStyle name="Normale 17 2" xfId="1"/>
    <cellStyle name="Normale 2" xfId="2"/>
    <cellStyle name="Percentuale" xfId="3" builtinId="5"/>
  </cellStyles>
  <dxfs count="6"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ECFF"/>
      <color rgb="FFFFFFCC"/>
      <color rgb="FFFCC4D1"/>
      <color rgb="FFAE0A31"/>
      <color rgb="FFF9FBF7"/>
      <color rgb="FF1C0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H73"/>
  <sheetViews>
    <sheetView tabSelected="1" topLeftCell="B36" zoomScale="69" zoomScaleNormal="69" workbookViewId="0">
      <selection activeCell="D53" sqref="D53"/>
    </sheetView>
  </sheetViews>
  <sheetFormatPr defaultColWidth="17.7109375" defaultRowHeight="18" x14ac:dyDescent="0.25"/>
  <cols>
    <col min="1" max="1" width="114.7109375" style="7" bestFit="1" customWidth="1"/>
    <col min="2" max="2" width="45.42578125" style="32" customWidth="1"/>
    <col min="3" max="3" width="28.42578125" style="63" customWidth="1"/>
    <col min="4" max="6" width="36.7109375" style="15" customWidth="1"/>
    <col min="7" max="16384" width="17.7109375" style="2"/>
  </cols>
  <sheetData>
    <row r="1" spans="1:8" s="1" customFormat="1" ht="27.75" x14ac:dyDescent="0.4">
      <c r="A1" s="124" t="s">
        <v>69</v>
      </c>
      <c r="B1" s="29"/>
      <c r="C1" s="29"/>
      <c r="D1" s="12"/>
      <c r="E1" s="12"/>
      <c r="F1" s="12"/>
    </row>
    <row r="2" spans="1:8" s="1" customFormat="1" ht="51.75" customHeight="1" thickBot="1" x14ac:dyDescent="0.4">
      <c r="B2" s="29"/>
      <c r="C2" s="29"/>
      <c r="D2" s="12"/>
      <c r="E2" s="12"/>
      <c r="F2" s="12"/>
    </row>
    <row r="3" spans="1:8" s="1" customFormat="1" ht="85.15" customHeight="1" x14ac:dyDescent="0.35">
      <c r="A3" s="105" t="s">
        <v>71</v>
      </c>
      <c r="B3" s="109" t="s">
        <v>64</v>
      </c>
      <c r="C3" s="79"/>
      <c r="D3" s="125" t="s">
        <v>72</v>
      </c>
      <c r="E3" s="126"/>
      <c r="F3" s="127"/>
      <c r="G3" s="80"/>
      <c r="H3" s="80"/>
    </row>
    <row r="4" spans="1:8" s="80" customFormat="1" ht="123" customHeight="1" x14ac:dyDescent="0.25">
      <c r="A4" s="106"/>
      <c r="B4" s="85" t="s">
        <v>68</v>
      </c>
      <c r="C4" s="64"/>
      <c r="D4" s="123" t="s">
        <v>59</v>
      </c>
      <c r="E4" s="34" t="s">
        <v>60</v>
      </c>
      <c r="F4" s="40" t="s">
        <v>61</v>
      </c>
      <c r="G4" s="35"/>
      <c r="H4" s="35"/>
    </row>
    <row r="5" spans="1:8" s="35" customFormat="1" ht="26.25" x14ac:dyDescent="0.25">
      <c r="A5" s="73" t="s">
        <v>0</v>
      </c>
      <c r="B5" s="110" t="s">
        <v>9</v>
      </c>
      <c r="C5" s="31"/>
      <c r="D5" s="128">
        <v>3372.2645757030414</v>
      </c>
      <c r="E5" s="22"/>
      <c r="F5" s="140">
        <f>SUM(D5:E5)</f>
        <v>3372.2645757030414</v>
      </c>
      <c r="G5" s="2"/>
      <c r="H5" s="2"/>
    </row>
    <row r="6" spans="1:8" ht="25.15" customHeight="1" x14ac:dyDescent="0.25">
      <c r="A6" s="73" t="s">
        <v>1</v>
      </c>
      <c r="B6" s="110" t="s">
        <v>9</v>
      </c>
      <c r="C6" s="31"/>
      <c r="D6" s="128">
        <v>19761.40188380202</v>
      </c>
      <c r="E6" s="22"/>
      <c r="F6" s="140">
        <f t="shared" ref="F6:F47" si="0">SUM(D6:E6)</f>
        <v>19761.40188380202</v>
      </c>
    </row>
    <row r="7" spans="1:8" ht="25.15" customHeight="1" x14ac:dyDescent="0.25">
      <c r="A7" s="73" t="s">
        <v>2</v>
      </c>
      <c r="B7" s="110" t="s">
        <v>9</v>
      </c>
      <c r="C7" s="31"/>
      <c r="D7" s="128">
        <v>1087.0123527723274</v>
      </c>
      <c r="E7" s="22"/>
      <c r="F7" s="140">
        <f t="shared" si="0"/>
        <v>1087.0123527723274</v>
      </c>
    </row>
    <row r="8" spans="1:8" ht="25.15" customHeight="1" x14ac:dyDescent="0.25">
      <c r="A8" s="73" t="s">
        <v>3</v>
      </c>
      <c r="B8" s="110" t="s">
        <v>9</v>
      </c>
      <c r="C8" s="31"/>
      <c r="D8" s="128">
        <v>12283.295967292128</v>
      </c>
      <c r="E8" s="22"/>
      <c r="F8" s="140">
        <f t="shared" si="0"/>
        <v>12283.295967292128</v>
      </c>
    </row>
    <row r="9" spans="1:8" ht="25.15" customHeight="1" x14ac:dyDescent="0.25">
      <c r="A9" s="77" t="s">
        <v>66</v>
      </c>
      <c r="B9" s="110" t="s">
        <v>9</v>
      </c>
      <c r="C9" s="31"/>
      <c r="D9" s="41"/>
      <c r="E9" s="22"/>
      <c r="F9" s="140">
        <f t="shared" si="0"/>
        <v>0</v>
      </c>
    </row>
    <row r="10" spans="1:8" ht="25.15" customHeight="1" x14ac:dyDescent="0.25">
      <c r="A10" s="19" t="s">
        <v>21</v>
      </c>
      <c r="B10" s="110" t="s">
        <v>9</v>
      </c>
      <c r="C10" s="31"/>
      <c r="D10" s="41"/>
      <c r="E10" s="22"/>
      <c r="F10" s="140">
        <f t="shared" si="0"/>
        <v>0</v>
      </c>
    </row>
    <row r="11" spans="1:8" ht="25.15" customHeight="1" x14ac:dyDescent="0.25">
      <c r="A11" s="67" t="s">
        <v>8</v>
      </c>
      <c r="B11" s="92" t="s">
        <v>10</v>
      </c>
      <c r="C11" s="31"/>
      <c r="D11" s="43"/>
      <c r="E11" s="22"/>
      <c r="F11" s="140">
        <f t="shared" si="0"/>
        <v>0</v>
      </c>
    </row>
    <row r="12" spans="1:8" ht="25.15" customHeight="1" x14ac:dyDescent="0.25">
      <c r="A12" s="74" t="s">
        <v>7</v>
      </c>
      <c r="B12" s="111" t="s">
        <v>18</v>
      </c>
      <c r="C12" s="31"/>
      <c r="D12" s="44"/>
      <c r="E12" s="22"/>
      <c r="F12" s="140">
        <f t="shared" si="0"/>
        <v>0</v>
      </c>
    </row>
    <row r="13" spans="1:8" ht="25.15" customHeight="1" x14ac:dyDescent="0.25">
      <c r="A13" s="73" t="s">
        <v>22</v>
      </c>
      <c r="B13" s="110" t="s">
        <v>9</v>
      </c>
      <c r="C13" s="31"/>
      <c r="D13" s="128">
        <v>4119.1099999999997</v>
      </c>
      <c r="E13" s="22"/>
      <c r="F13" s="140">
        <f t="shared" si="0"/>
        <v>4119.1099999999997</v>
      </c>
    </row>
    <row r="14" spans="1:8" ht="25.15" customHeight="1" x14ac:dyDescent="0.25">
      <c r="A14" s="67" t="s">
        <v>11</v>
      </c>
      <c r="B14" s="92" t="s">
        <v>10</v>
      </c>
      <c r="C14" s="31"/>
      <c r="D14" s="43"/>
      <c r="E14" s="22"/>
      <c r="F14" s="140">
        <f t="shared" si="0"/>
        <v>0</v>
      </c>
    </row>
    <row r="15" spans="1:8" ht="25.15" customHeight="1" x14ac:dyDescent="0.25">
      <c r="A15" s="74" t="s">
        <v>24</v>
      </c>
      <c r="B15" s="111" t="s">
        <v>18</v>
      </c>
      <c r="C15" s="31"/>
      <c r="D15" s="44"/>
      <c r="E15" s="22"/>
      <c r="F15" s="140">
        <f t="shared" si="0"/>
        <v>0</v>
      </c>
    </row>
    <row r="16" spans="1:8" ht="25.15" customHeight="1" x14ac:dyDescent="0.25">
      <c r="A16" s="73" t="s">
        <v>23</v>
      </c>
      <c r="B16" s="110" t="s">
        <v>9</v>
      </c>
      <c r="C16" s="31"/>
      <c r="D16" s="41"/>
      <c r="E16" s="22"/>
      <c r="F16" s="140">
        <f t="shared" si="0"/>
        <v>0</v>
      </c>
    </row>
    <row r="17" spans="1:8" ht="25.15" customHeight="1" x14ac:dyDescent="0.25">
      <c r="A17" s="75" t="s">
        <v>25</v>
      </c>
      <c r="B17" s="112" t="s">
        <v>18</v>
      </c>
      <c r="C17" s="65"/>
      <c r="D17" s="45">
        <f>D61</f>
        <v>0</v>
      </c>
      <c r="E17" s="33"/>
      <c r="F17" s="141">
        <f t="shared" si="0"/>
        <v>0</v>
      </c>
      <c r="G17" s="21"/>
      <c r="H17" s="21"/>
    </row>
    <row r="18" spans="1:8" s="21" customFormat="1" ht="25.15" customHeight="1" x14ac:dyDescent="0.25">
      <c r="A18" s="67" t="s">
        <v>26</v>
      </c>
      <c r="B18" s="92" t="s">
        <v>10</v>
      </c>
      <c r="C18" s="31"/>
      <c r="D18" s="43"/>
      <c r="E18" s="22"/>
      <c r="F18" s="140">
        <f t="shared" si="0"/>
        <v>0</v>
      </c>
      <c r="G18" s="2"/>
      <c r="H18" s="2"/>
    </row>
    <row r="19" spans="1:8" ht="25.15" customHeight="1" x14ac:dyDescent="0.25">
      <c r="A19" s="75" t="s">
        <v>15</v>
      </c>
      <c r="B19" s="113" t="s">
        <v>18</v>
      </c>
      <c r="C19" s="31"/>
      <c r="D19" s="46"/>
      <c r="E19" s="22"/>
      <c r="F19" s="140">
        <f t="shared" si="0"/>
        <v>0</v>
      </c>
    </row>
    <row r="20" spans="1:8" ht="25.15" customHeight="1" x14ac:dyDescent="0.25">
      <c r="A20" s="73" t="s">
        <v>16</v>
      </c>
      <c r="B20" s="110" t="s">
        <v>9</v>
      </c>
      <c r="C20" s="31"/>
      <c r="D20" s="41"/>
      <c r="E20" s="22"/>
      <c r="F20" s="140">
        <f t="shared" si="0"/>
        <v>0</v>
      </c>
    </row>
    <row r="21" spans="1:8" ht="25.15" customHeight="1" thickBot="1" x14ac:dyDescent="0.3">
      <c r="A21" s="86" t="s">
        <v>56</v>
      </c>
      <c r="B21" s="114" t="s">
        <v>18</v>
      </c>
      <c r="C21" s="31"/>
      <c r="D21" s="129">
        <f>D5+D6+D7+D8+D9+D12+D15+D19+D20</f>
        <v>36503.974779569515</v>
      </c>
      <c r="E21" s="87"/>
      <c r="F21" s="142">
        <f t="shared" si="0"/>
        <v>36503.974779569515</v>
      </c>
    </row>
    <row r="22" spans="1:8" ht="25.15" customHeight="1" thickBot="1" x14ac:dyDescent="0.3">
      <c r="A22" s="8"/>
      <c r="B22" s="122"/>
      <c r="C22" s="30"/>
      <c r="D22" s="13"/>
      <c r="E22" s="13"/>
      <c r="F22" s="13"/>
    </row>
    <row r="23" spans="1:8" ht="27.75" customHeight="1" x14ac:dyDescent="0.25">
      <c r="A23" s="70" t="s">
        <v>4</v>
      </c>
      <c r="B23" s="100" t="s">
        <v>9</v>
      </c>
      <c r="C23" s="31"/>
      <c r="D23" s="39"/>
      <c r="E23" s="37"/>
      <c r="F23" s="38">
        <f t="shared" si="0"/>
        <v>0</v>
      </c>
    </row>
    <row r="24" spans="1:8" ht="25.15" customHeight="1" x14ac:dyDescent="0.25">
      <c r="A24" s="73" t="s">
        <v>44</v>
      </c>
      <c r="B24" s="110" t="s">
        <v>9</v>
      </c>
      <c r="C24" s="31"/>
      <c r="D24" s="41"/>
      <c r="E24" s="22"/>
      <c r="F24" s="42">
        <f t="shared" si="0"/>
        <v>0</v>
      </c>
    </row>
    <row r="25" spans="1:8" ht="25.15" customHeight="1" x14ac:dyDescent="0.25">
      <c r="A25" s="11" t="s">
        <v>33</v>
      </c>
      <c r="B25" s="115" t="s">
        <v>9</v>
      </c>
      <c r="C25" s="31"/>
      <c r="D25" s="130">
        <v>9310.43</v>
      </c>
      <c r="E25" s="25"/>
      <c r="F25" s="143">
        <f t="shared" si="0"/>
        <v>9310.43</v>
      </c>
    </row>
    <row r="26" spans="1:8" ht="25.15" customHeight="1" x14ac:dyDescent="0.25">
      <c r="A26" s="76" t="s">
        <v>34</v>
      </c>
      <c r="B26" s="115" t="s">
        <v>9</v>
      </c>
      <c r="C26" s="31"/>
      <c r="D26" s="130"/>
      <c r="E26" s="25"/>
      <c r="F26" s="143">
        <f t="shared" si="0"/>
        <v>0</v>
      </c>
    </row>
    <row r="27" spans="1:8" ht="25.15" customHeight="1" x14ac:dyDescent="0.25">
      <c r="A27" s="11" t="s">
        <v>35</v>
      </c>
      <c r="B27" s="115" t="s">
        <v>9</v>
      </c>
      <c r="C27" s="31"/>
      <c r="D27" s="130">
        <v>818.46</v>
      </c>
      <c r="E27" s="25"/>
      <c r="F27" s="143">
        <f t="shared" si="0"/>
        <v>818.46</v>
      </c>
    </row>
    <row r="28" spans="1:8" ht="25.15" customHeight="1" x14ac:dyDescent="0.25">
      <c r="A28" s="83" t="s">
        <v>5</v>
      </c>
      <c r="B28" s="116" t="s">
        <v>9</v>
      </c>
      <c r="C28" s="31"/>
      <c r="D28" s="131">
        <f>SUM(D24:D27)</f>
        <v>10128.89</v>
      </c>
      <c r="E28" s="84">
        <f>SUM(E24:E27)</f>
        <v>0</v>
      </c>
      <c r="F28" s="144">
        <f t="shared" si="0"/>
        <v>10128.89</v>
      </c>
    </row>
    <row r="29" spans="1:8" ht="25.15" customHeight="1" x14ac:dyDescent="0.25">
      <c r="A29" s="73" t="s">
        <v>36</v>
      </c>
      <c r="B29" s="117" t="s">
        <v>9</v>
      </c>
      <c r="C29" s="31"/>
      <c r="D29" s="132">
        <v>2131.3200000000002</v>
      </c>
      <c r="E29" s="26"/>
      <c r="F29" s="145">
        <f t="shared" si="0"/>
        <v>2131.3200000000002</v>
      </c>
    </row>
    <row r="30" spans="1:8" ht="25.15" customHeight="1" x14ac:dyDescent="0.25">
      <c r="A30" s="11" t="s">
        <v>37</v>
      </c>
      <c r="B30" s="115" t="s">
        <v>9</v>
      </c>
      <c r="C30" s="31"/>
      <c r="D30" s="130"/>
      <c r="E30" s="27"/>
      <c r="F30" s="146">
        <f t="shared" si="0"/>
        <v>0</v>
      </c>
    </row>
    <row r="31" spans="1:8" ht="25.15" customHeight="1" x14ac:dyDescent="0.25">
      <c r="A31" s="107" t="s">
        <v>40</v>
      </c>
      <c r="B31" s="118" t="s">
        <v>9</v>
      </c>
      <c r="C31" s="66"/>
      <c r="D31" s="133"/>
      <c r="E31" s="28"/>
      <c r="F31" s="147">
        <f t="shared" si="0"/>
        <v>0</v>
      </c>
      <c r="G31" s="23"/>
      <c r="H31" s="23"/>
    </row>
    <row r="32" spans="1:8" s="23" customFormat="1" ht="25.15" customHeight="1" x14ac:dyDescent="0.25">
      <c r="A32" s="107" t="s">
        <v>41</v>
      </c>
      <c r="B32" s="118" t="s">
        <v>9</v>
      </c>
      <c r="C32" s="66"/>
      <c r="D32" s="133"/>
      <c r="E32" s="28"/>
      <c r="F32" s="147">
        <f t="shared" si="0"/>
        <v>0</v>
      </c>
    </row>
    <row r="33" spans="1:8" s="23" customFormat="1" ht="25.15" customHeight="1" x14ac:dyDescent="0.25">
      <c r="A33" s="107" t="s">
        <v>42</v>
      </c>
      <c r="B33" s="118" t="s">
        <v>9</v>
      </c>
      <c r="C33" s="66"/>
      <c r="D33" s="133"/>
      <c r="E33" s="28"/>
      <c r="F33" s="147">
        <f t="shared" si="0"/>
        <v>0</v>
      </c>
    </row>
    <row r="34" spans="1:8" s="23" customFormat="1" ht="25.15" customHeight="1" x14ac:dyDescent="0.25">
      <c r="A34" s="107" t="s">
        <v>43</v>
      </c>
      <c r="B34" s="118" t="s">
        <v>9</v>
      </c>
      <c r="C34" s="66"/>
      <c r="D34" s="133"/>
      <c r="E34" s="28"/>
      <c r="F34" s="147">
        <f t="shared" si="0"/>
        <v>0</v>
      </c>
    </row>
    <row r="35" spans="1:8" s="23" customFormat="1" ht="25.15" customHeight="1" x14ac:dyDescent="0.25">
      <c r="A35" s="11" t="s">
        <v>38</v>
      </c>
      <c r="B35" s="115" t="s">
        <v>9</v>
      </c>
      <c r="C35" s="31"/>
      <c r="D35" s="130">
        <v>725.73</v>
      </c>
      <c r="E35" s="27"/>
      <c r="F35" s="146">
        <f t="shared" si="0"/>
        <v>725.73</v>
      </c>
      <c r="G35" s="2"/>
      <c r="H35" s="2"/>
    </row>
    <row r="36" spans="1:8" ht="25.15" customHeight="1" x14ac:dyDescent="0.25">
      <c r="A36" s="11" t="s">
        <v>39</v>
      </c>
      <c r="B36" s="115" t="s">
        <v>9</v>
      </c>
      <c r="C36" s="31"/>
      <c r="D36" s="130"/>
      <c r="E36" s="27"/>
      <c r="F36" s="146">
        <f t="shared" si="0"/>
        <v>0</v>
      </c>
    </row>
    <row r="37" spans="1:8" ht="25.15" customHeight="1" x14ac:dyDescent="0.25">
      <c r="A37" s="19" t="s">
        <v>6</v>
      </c>
      <c r="B37" s="116" t="s">
        <v>9</v>
      </c>
      <c r="C37" s="31"/>
      <c r="D37" s="134">
        <f>D36+D35+D30+D29</f>
        <v>2857.05</v>
      </c>
      <c r="E37" s="24">
        <f>E36+E35+E30+E29</f>
        <v>0</v>
      </c>
      <c r="F37" s="148">
        <f t="shared" si="0"/>
        <v>2857.05</v>
      </c>
    </row>
    <row r="38" spans="1:8" ht="25.15" customHeight="1" x14ac:dyDescent="0.25">
      <c r="A38" s="77" t="s">
        <v>67</v>
      </c>
      <c r="B38" s="101" t="s">
        <v>9</v>
      </c>
      <c r="C38" s="31"/>
      <c r="D38" s="135"/>
      <c r="E38" s="20"/>
      <c r="F38" s="149">
        <f t="shared" si="0"/>
        <v>0</v>
      </c>
    </row>
    <row r="39" spans="1:8" ht="25.15" customHeight="1" x14ac:dyDescent="0.25">
      <c r="A39" s="77" t="s">
        <v>46</v>
      </c>
      <c r="B39" s="101" t="s">
        <v>9</v>
      </c>
      <c r="C39" s="31"/>
      <c r="D39" s="135"/>
      <c r="E39" s="20"/>
      <c r="F39" s="149">
        <f t="shared" si="0"/>
        <v>0</v>
      </c>
    </row>
    <row r="40" spans="1:8" ht="25.15" customHeight="1" x14ac:dyDescent="0.25">
      <c r="A40" s="108" t="s">
        <v>53</v>
      </c>
      <c r="B40" s="113" t="s">
        <v>18</v>
      </c>
      <c r="C40" s="31"/>
      <c r="D40" s="136"/>
      <c r="E40" s="22"/>
      <c r="F40" s="140">
        <f t="shared" si="0"/>
        <v>0</v>
      </c>
    </row>
    <row r="41" spans="1:8" ht="25.15" customHeight="1" x14ac:dyDescent="0.25">
      <c r="A41" s="67" t="s">
        <v>45</v>
      </c>
      <c r="B41" s="92" t="s">
        <v>10</v>
      </c>
      <c r="C41" s="31"/>
      <c r="D41" s="137"/>
      <c r="E41" s="22"/>
      <c r="F41" s="140">
        <f t="shared" si="0"/>
        <v>0</v>
      </c>
    </row>
    <row r="42" spans="1:8" ht="25.15" customHeight="1" x14ac:dyDescent="0.25">
      <c r="A42" s="75" t="s">
        <v>47</v>
      </c>
      <c r="B42" s="55" t="s">
        <v>18</v>
      </c>
      <c r="C42" s="31"/>
      <c r="D42" s="138"/>
      <c r="E42" s="16"/>
      <c r="F42" s="150">
        <f t="shared" si="0"/>
        <v>0</v>
      </c>
    </row>
    <row r="43" spans="1:8" ht="25.15" customHeight="1" x14ac:dyDescent="0.25">
      <c r="A43" s="73" t="s">
        <v>16</v>
      </c>
      <c r="B43" s="110" t="s">
        <v>9</v>
      </c>
      <c r="C43" s="31"/>
      <c r="D43" s="128"/>
      <c r="E43" s="22"/>
      <c r="F43" s="140">
        <f t="shared" si="0"/>
        <v>0</v>
      </c>
    </row>
    <row r="44" spans="1:8" ht="25.15" customHeight="1" x14ac:dyDescent="0.25">
      <c r="A44" s="68" t="s">
        <v>54</v>
      </c>
      <c r="B44" s="55" t="s">
        <v>18</v>
      </c>
      <c r="C44" s="31"/>
      <c r="D44" s="138">
        <f>D23+D28+D37+D38+D42+D43</f>
        <v>12985.939999999999</v>
      </c>
      <c r="E44" s="16"/>
      <c r="F44" s="150">
        <f t="shared" si="0"/>
        <v>12985.939999999999</v>
      </c>
    </row>
    <row r="45" spans="1:8" ht="25.15" customHeight="1" thickBot="1" x14ac:dyDescent="0.4">
      <c r="A45" s="78" t="s">
        <v>55</v>
      </c>
      <c r="B45" s="56" t="s">
        <v>18</v>
      </c>
      <c r="C45" s="48"/>
      <c r="D45" s="139">
        <f>D21+D44</f>
        <v>49489.914779569517</v>
      </c>
      <c r="E45" s="36"/>
      <c r="F45" s="151">
        <f t="shared" si="0"/>
        <v>49489.914779569517</v>
      </c>
      <c r="G45" s="4"/>
      <c r="H45" s="4"/>
    </row>
    <row r="46" spans="1:8" s="4" customFormat="1" ht="25.15" customHeight="1" thickBot="1" x14ac:dyDescent="0.4">
      <c r="A46" s="8"/>
      <c r="B46" s="30"/>
      <c r="C46" s="30"/>
      <c r="D46" s="13"/>
      <c r="E46" s="13"/>
      <c r="F46" s="13"/>
      <c r="G46" s="2"/>
      <c r="H46" s="2"/>
    </row>
    <row r="47" spans="1:8" ht="50.25" customHeight="1" x14ac:dyDescent="0.25">
      <c r="A47" s="82" t="s">
        <v>62</v>
      </c>
      <c r="B47" s="103" t="s">
        <v>9</v>
      </c>
      <c r="C47" s="31"/>
      <c r="D47" s="119"/>
      <c r="E47" s="120"/>
      <c r="F47" s="121">
        <f t="shared" si="0"/>
        <v>0</v>
      </c>
    </row>
    <row r="48" spans="1:8" ht="25.15" customHeight="1" thickBot="1" x14ac:dyDescent="0.45">
      <c r="A48" s="81" t="s">
        <v>61</v>
      </c>
      <c r="B48" s="104" t="s">
        <v>18</v>
      </c>
      <c r="C48" s="79"/>
      <c r="D48" s="152">
        <f>D45+D47</f>
        <v>49489.914779569517</v>
      </c>
      <c r="E48" s="153">
        <f>E45+E47</f>
        <v>0</v>
      </c>
      <c r="F48" s="154">
        <f>F45+F47</f>
        <v>49489.914779569517</v>
      </c>
      <c r="G48" s="6"/>
      <c r="H48" s="6"/>
    </row>
    <row r="49" spans="1:8" s="6" customFormat="1" ht="25.15" customHeight="1" x14ac:dyDescent="0.4">
      <c r="A49" s="8"/>
      <c r="B49" s="30"/>
      <c r="C49" s="30"/>
      <c r="D49" s="13"/>
      <c r="E49" s="13"/>
      <c r="F49" s="13"/>
      <c r="G49" s="2"/>
      <c r="H49" s="2"/>
    </row>
    <row r="50" spans="1:8" ht="45" customHeight="1" thickBot="1" x14ac:dyDescent="0.3">
      <c r="A50" s="10" t="s">
        <v>58</v>
      </c>
      <c r="B50" s="14"/>
      <c r="C50" s="14"/>
      <c r="D50" s="14"/>
      <c r="E50" s="14"/>
      <c r="F50" s="14"/>
      <c r="G50" s="5"/>
      <c r="H50" s="5"/>
    </row>
    <row r="51" spans="1:8" ht="25.15" customHeight="1" x14ac:dyDescent="0.25">
      <c r="A51" s="70" t="s">
        <v>20</v>
      </c>
      <c r="B51" s="100" t="s">
        <v>9</v>
      </c>
      <c r="C51" s="31"/>
      <c r="D51" s="155">
        <v>0.19550000000000001</v>
      </c>
      <c r="E51" s="18"/>
      <c r="F51" s="5"/>
      <c r="H51" s="5"/>
    </row>
    <row r="52" spans="1:8" ht="20.25" x14ac:dyDescent="0.25">
      <c r="A52" s="71" t="s">
        <v>27</v>
      </c>
      <c r="B52" s="101" t="s">
        <v>9</v>
      </c>
      <c r="C52" s="31"/>
      <c r="D52" s="51">
        <v>195.3</v>
      </c>
      <c r="E52" s="18"/>
      <c r="F52" s="5"/>
      <c r="H52" s="5"/>
    </row>
    <row r="53" spans="1:8" ht="21.75" customHeight="1" x14ac:dyDescent="0.25">
      <c r="A53" s="9" t="s">
        <v>17</v>
      </c>
      <c r="B53" s="99" t="s">
        <v>10</v>
      </c>
      <c r="C53" s="31"/>
      <c r="D53" s="52"/>
      <c r="E53" s="18"/>
      <c r="F53" s="5"/>
      <c r="H53" s="5"/>
    </row>
    <row r="54" spans="1:8" ht="18.75" thickBot="1" x14ac:dyDescent="0.3">
      <c r="A54" s="72" t="s">
        <v>29</v>
      </c>
      <c r="B54" s="102" t="s">
        <v>10</v>
      </c>
      <c r="C54" s="31"/>
      <c r="D54" s="53"/>
      <c r="E54" s="18"/>
      <c r="F54" s="5"/>
      <c r="H54" s="5"/>
    </row>
    <row r="55" spans="1:8" x14ac:dyDescent="0.25">
      <c r="A55" s="17"/>
      <c r="B55" s="31"/>
      <c r="C55" s="31"/>
      <c r="D55" s="18"/>
      <c r="E55" s="18"/>
      <c r="F55" s="5"/>
      <c r="H55" s="5"/>
    </row>
    <row r="56" spans="1:8" ht="41.25" customHeight="1" thickBot="1" x14ac:dyDescent="0.3">
      <c r="A56" s="10" t="s">
        <v>52</v>
      </c>
      <c r="B56" s="14"/>
      <c r="C56" s="14"/>
      <c r="D56" s="14"/>
      <c r="E56" s="14"/>
      <c r="F56" s="5"/>
      <c r="H56" s="5"/>
    </row>
    <row r="57" spans="1:8" ht="25.15" customHeight="1" x14ac:dyDescent="0.25">
      <c r="A57" s="95" t="s">
        <v>30</v>
      </c>
      <c r="B57" s="98" t="s">
        <v>10</v>
      </c>
      <c r="C57" s="31"/>
      <c r="D57" s="54"/>
      <c r="E57" s="18"/>
      <c r="F57" s="5"/>
      <c r="H57" s="5"/>
    </row>
    <row r="58" spans="1:8" ht="25.15" customHeight="1" x14ac:dyDescent="0.25">
      <c r="A58" s="9" t="s">
        <v>50</v>
      </c>
      <c r="B58" s="99" t="s">
        <v>10</v>
      </c>
      <c r="C58" s="31"/>
      <c r="D58" s="52"/>
      <c r="E58" s="18"/>
      <c r="F58" s="5"/>
      <c r="H58" s="5"/>
    </row>
    <row r="59" spans="1:8" ht="25.15" customHeight="1" x14ac:dyDescent="0.25">
      <c r="A59" s="9" t="s">
        <v>31</v>
      </c>
      <c r="B59" s="99" t="s">
        <v>10</v>
      </c>
      <c r="C59" s="31"/>
      <c r="D59" s="52"/>
      <c r="E59" s="18"/>
      <c r="F59" s="5"/>
      <c r="H59" s="5"/>
    </row>
    <row r="60" spans="1:8" ht="25.15" customHeight="1" x14ac:dyDescent="0.35">
      <c r="A60" s="96" t="s">
        <v>28</v>
      </c>
      <c r="B60" s="55" t="s">
        <v>18</v>
      </c>
      <c r="C60" s="31"/>
      <c r="D60" s="55">
        <f>SUM(D57:D59)</f>
        <v>0</v>
      </c>
      <c r="E60" s="31"/>
      <c r="F60" s="62"/>
      <c r="G60" s="4"/>
      <c r="H60" s="5"/>
    </row>
    <row r="61" spans="1:8" ht="25.15" customHeight="1" thickBot="1" x14ac:dyDescent="0.4">
      <c r="A61" s="97" t="s">
        <v>51</v>
      </c>
      <c r="B61" s="56" t="s">
        <v>18</v>
      </c>
      <c r="C61" s="48"/>
      <c r="D61" s="56"/>
      <c r="E61" s="48"/>
      <c r="F61" s="5"/>
      <c r="H61" s="62"/>
    </row>
    <row r="62" spans="1:8" s="4" customFormat="1" ht="25.15" customHeight="1" x14ac:dyDescent="0.35">
      <c r="A62" s="7"/>
      <c r="B62" s="32"/>
      <c r="C62" s="63"/>
      <c r="D62" s="15"/>
      <c r="E62" s="15"/>
      <c r="F62" s="2"/>
      <c r="G62" s="2"/>
      <c r="H62" s="5"/>
    </row>
    <row r="63" spans="1:8" ht="51" customHeight="1" thickBot="1" x14ac:dyDescent="0.3">
      <c r="A63" s="10" t="s">
        <v>63</v>
      </c>
      <c r="B63" s="14"/>
      <c r="C63" s="14"/>
      <c r="D63" s="14"/>
      <c r="E63" s="14"/>
      <c r="F63" s="3"/>
      <c r="G63" s="3"/>
    </row>
    <row r="64" spans="1:8" ht="25.15" customHeight="1" x14ac:dyDescent="0.35">
      <c r="A64" s="88" t="s">
        <v>19</v>
      </c>
      <c r="B64" s="91" t="s">
        <v>57</v>
      </c>
      <c r="D64" s="57">
        <v>1.7000000000000001E-2</v>
      </c>
      <c r="E64" s="50"/>
      <c r="F64" s="50"/>
      <c r="G64" s="3"/>
      <c r="H64" s="3"/>
    </row>
    <row r="65" spans="1:8" s="3" customFormat="1" ht="21" x14ac:dyDescent="0.25">
      <c r="A65" s="67" t="s">
        <v>32</v>
      </c>
      <c r="B65" s="92" t="s">
        <v>10</v>
      </c>
      <c r="C65" s="31"/>
      <c r="D65" s="52"/>
      <c r="E65" s="18"/>
      <c r="F65" s="18"/>
      <c r="G65" s="2"/>
      <c r="H65" s="2"/>
    </row>
    <row r="66" spans="1:8" ht="25.15" customHeight="1" x14ac:dyDescent="0.25">
      <c r="A66" s="67" t="s">
        <v>65</v>
      </c>
      <c r="B66" s="92" t="s">
        <v>10</v>
      </c>
      <c r="C66" s="31"/>
      <c r="D66" s="52"/>
      <c r="E66" s="18"/>
      <c r="F66" s="18"/>
    </row>
    <row r="67" spans="1:8" ht="25.15" customHeight="1" x14ac:dyDescent="0.25">
      <c r="A67" s="67" t="s">
        <v>70</v>
      </c>
      <c r="B67" s="92" t="s">
        <v>10</v>
      </c>
      <c r="C67" s="31"/>
      <c r="D67" s="52"/>
      <c r="E67" s="18"/>
      <c r="F67" s="18"/>
    </row>
    <row r="68" spans="1:8" ht="25.15" customHeight="1" x14ac:dyDescent="0.25">
      <c r="A68" s="68" t="s">
        <v>14</v>
      </c>
      <c r="B68" s="55" t="s">
        <v>18</v>
      </c>
      <c r="C68" s="31"/>
      <c r="D68" s="58">
        <f>D64-D65+D66+D67</f>
        <v>1.7000000000000001E-2</v>
      </c>
      <c r="E68" s="47"/>
      <c r="F68" s="47"/>
    </row>
    <row r="69" spans="1:8" ht="25.15" customHeight="1" x14ac:dyDescent="0.35">
      <c r="A69" s="69" t="s">
        <v>49</v>
      </c>
      <c r="B69" s="59" t="s">
        <v>18</v>
      </c>
      <c r="C69" s="48"/>
      <c r="D69" s="59"/>
      <c r="E69" s="48"/>
      <c r="F69" s="48"/>
      <c r="G69" s="4"/>
      <c r="H69" s="4"/>
    </row>
    <row r="70" spans="1:8" s="4" customFormat="1" ht="25.15" customHeight="1" x14ac:dyDescent="0.35">
      <c r="A70" s="89" t="s">
        <v>12</v>
      </c>
      <c r="B70" s="93" t="s">
        <v>18</v>
      </c>
      <c r="C70" s="63"/>
      <c r="D70" s="60"/>
      <c r="E70" s="49"/>
      <c r="F70" s="49"/>
      <c r="G70" s="2"/>
      <c r="H70" s="2"/>
    </row>
    <row r="71" spans="1:8" ht="25.15" customHeight="1" x14ac:dyDescent="0.25">
      <c r="A71" s="90" t="s">
        <v>13</v>
      </c>
      <c r="B71" s="94" t="s">
        <v>10</v>
      </c>
      <c r="D71" s="61"/>
      <c r="E71" s="49"/>
      <c r="F71" s="49"/>
    </row>
    <row r="72" spans="1:8" ht="25.15" customHeight="1" thickBot="1" x14ac:dyDescent="0.4">
      <c r="A72" s="78" t="s">
        <v>48</v>
      </c>
      <c r="B72" s="56" t="s">
        <v>18</v>
      </c>
      <c r="C72" s="48"/>
      <c r="D72" s="56"/>
      <c r="E72" s="48"/>
      <c r="F72" s="48"/>
      <c r="G72" s="4"/>
      <c r="H72" s="4"/>
    </row>
    <row r="73" spans="1:8" s="4" customFormat="1" ht="25.15" customHeight="1" x14ac:dyDescent="0.35">
      <c r="A73" s="7"/>
      <c r="B73" s="32"/>
      <c r="C73" s="63"/>
      <c r="D73" s="15"/>
      <c r="E73" s="15"/>
      <c r="F73" s="15"/>
      <c r="G73" s="2"/>
      <c r="H73" s="2"/>
    </row>
  </sheetData>
  <sheetProtection formatColumns="0" formatRows="0"/>
  <mergeCells count="1">
    <mergeCell ref="D3:F3"/>
  </mergeCells>
  <conditionalFormatting sqref="B70:D71 D64">
    <cfRule type="expression" dxfId="5" priority="54">
      <formula>B$3&gt;#REF!</formula>
    </cfRule>
  </conditionalFormatting>
  <conditionalFormatting sqref="B64:C64">
    <cfRule type="expression" dxfId="4" priority="30">
      <formula>B$3&gt;#REF!</formula>
    </cfRule>
  </conditionalFormatting>
  <conditionalFormatting sqref="F70:F71">
    <cfRule type="expression" dxfId="3" priority="24">
      <formula>F$3&gt;#REF!</formula>
    </cfRule>
  </conditionalFormatting>
  <conditionalFormatting sqref="F64">
    <cfRule type="expression" dxfId="2" priority="23">
      <formula>F$3&gt;#REF!</formula>
    </cfRule>
  </conditionalFormatting>
  <conditionalFormatting sqref="E70:E71">
    <cfRule type="expression" dxfId="1" priority="14">
      <formula>E$3&gt;#REF!</formula>
    </cfRule>
  </conditionalFormatting>
  <conditionalFormatting sqref="E64">
    <cfRule type="expression" dxfId="0" priority="13">
      <formula>E$3&gt;#REF!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ModPEF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2019-11-04T16:10:16Z</dcterms:created>
  <dcterms:modified xsi:type="dcterms:W3CDTF">2021-03-08T11:08:22Z</dcterms:modified>
</cp:coreProperties>
</file>