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Questa_cartella_di_lavoro" hidePivotFieldList="1"/>
  <mc:AlternateContent xmlns:mc="http://schemas.openxmlformats.org/markup-compatibility/2006">
    <mc:Choice Requires="x15">
      <x15ac:absPath xmlns:x15ac="http://schemas.microsoft.com/office/spreadsheetml/2010/11/ac" url="C:\Users\colomba.orazi\Documents\VARIE\TASK VARIE\AMMINISTRAZIONE TRASPARENTE\DATI PUBBLICATI\ALTRI CONTENUTI - CORRUZIONE\PIANO ANTICORRUZIONE 2019\SAP\"/>
    </mc:Choice>
  </mc:AlternateContent>
  <xr:revisionPtr revIDLastSave="0" documentId="13_ncr:1_{CD2A7098-0792-4ACD-83A9-ECAC6BCBB5FA}" xr6:coauthVersionLast="43" xr6:coauthVersionMax="43" xr10:uidLastSave="{00000000-0000-0000-0000-000000000000}"/>
  <workbookProtection workbookPassword="B9B0" lockStructure="1"/>
  <bookViews>
    <workbookView xWindow="-120" yWindow="-120" windowWidth="29040" windowHeight="15840" activeTab="2" xr2:uid="{00000000-000D-0000-FFFF-FFFF00000000}"/>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1" hidden="1">'Indice Schede'!$G$12:$G$59</definedName>
    <definedName name="_xlcn.WorksheetConnection_IndiceSchedeN10R631" hidden="1">'Indice Schede'!$O$11:$S$64</definedName>
    <definedName name="_xlcn.WorksheetConnection_RISCHIO2.xlsxIndiceSchedeF10F581"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Finale'!$A$1:$G$74</definedName>
  </definedNames>
  <calcPr calcId="181029"/>
  <pivotCaches>
    <pivotCache cacheId="0" r:id="rId57"/>
    <pivotCache cacheId="9"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Lst>
</workbook>
</file>

<file path=xl/calcChain.xml><?xml version="1.0" encoding="utf-8"?>
<calcChain xmlns="http://schemas.openxmlformats.org/spreadsheetml/2006/main">
  <c r="M12" i="1" l="1"/>
  <c r="D64" i="1" l="1"/>
  <c r="E64" i="1" s="1"/>
  <c r="C64" i="1"/>
  <c r="D63" i="1"/>
  <c r="C63" i="1"/>
  <c r="D62" i="1"/>
  <c r="C62" i="1"/>
  <c r="D61" i="1"/>
  <c r="F61" i="1" s="1"/>
  <c r="C61" i="1"/>
  <c r="D60" i="1"/>
  <c r="C60" i="1"/>
  <c r="D59" i="1"/>
  <c r="C59" i="1"/>
  <c r="D58" i="1"/>
  <c r="C58" i="1"/>
  <c r="D57" i="1"/>
  <c r="F57" i="1" s="1"/>
  <c r="C57" i="1"/>
  <c r="D56" i="1"/>
  <c r="C56" i="1"/>
  <c r="D55" i="1"/>
  <c r="C55" i="1"/>
  <c r="D54" i="1"/>
  <c r="C54" i="1"/>
  <c r="D53" i="1"/>
  <c r="F53" i="1" s="1"/>
  <c r="C53" i="1"/>
  <c r="D52" i="1"/>
  <c r="C52" i="1"/>
  <c r="D51" i="1"/>
  <c r="C51" i="1"/>
  <c r="D50" i="1"/>
  <c r="C50" i="1"/>
  <c r="D49" i="1"/>
  <c r="F49" i="1" s="1"/>
  <c r="C49" i="1"/>
  <c r="D48" i="1"/>
  <c r="C48" i="1"/>
  <c r="D47" i="1"/>
  <c r="C47" i="1"/>
  <c r="D46" i="1"/>
  <c r="C46" i="1"/>
  <c r="D45" i="1"/>
  <c r="F45" i="1" s="1"/>
  <c r="C45" i="1"/>
  <c r="D44" i="1"/>
  <c r="C44" i="1"/>
  <c r="D43" i="1"/>
  <c r="C43" i="1"/>
  <c r="D42" i="1"/>
  <c r="C42" i="1"/>
  <c r="D41" i="1"/>
  <c r="F41" i="1" s="1"/>
  <c r="C41" i="1"/>
  <c r="D40" i="1"/>
  <c r="C40" i="1"/>
  <c r="D39" i="1"/>
  <c r="C39" i="1"/>
  <c r="D38" i="1"/>
  <c r="F38" i="1" s="1"/>
  <c r="C38" i="1"/>
  <c r="D37" i="1"/>
  <c r="C37" i="1"/>
  <c r="D36" i="1"/>
  <c r="F36" i="1" s="1"/>
  <c r="C36" i="1"/>
  <c r="D35" i="1"/>
  <c r="C35" i="1"/>
  <c r="D34" i="1"/>
  <c r="F34" i="1" s="1"/>
  <c r="C34" i="1"/>
  <c r="D33" i="1"/>
  <c r="C33" i="1"/>
  <c r="D32" i="1"/>
  <c r="F32" i="1" s="1"/>
  <c r="C32" i="1"/>
  <c r="D31" i="1"/>
  <c r="C31" i="1"/>
  <c r="D30" i="1"/>
  <c r="F30" i="1" s="1"/>
  <c r="C30" i="1"/>
  <c r="D29" i="1"/>
  <c r="C29" i="1"/>
  <c r="D28" i="1"/>
  <c r="F28" i="1" s="1"/>
  <c r="C28" i="1"/>
  <c r="D27" i="1"/>
  <c r="C27" i="1"/>
  <c r="D26" i="1"/>
  <c r="F26" i="1" s="1"/>
  <c r="C26" i="1"/>
  <c r="D25" i="1"/>
  <c r="C25" i="1"/>
  <c r="D24" i="1"/>
  <c r="F24" i="1" s="1"/>
  <c r="C24" i="1"/>
  <c r="D23" i="1"/>
  <c r="C23" i="1"/>
  <c r="D22" i="1"/>
  <c r="F22" i="1" s="1"/>
  <c r="C22" i="1"/>
  <c r="D21" i="1"/>
  <c r="C21" i="1"/>
  <c r="D20" i="1"/>
  <c r="F20" i="1" s="1"/>
  <c r="C20" i="1"/>
  <c r="D19" i="1"/>
  <c r="C19" i="1"/>
  <c r="D18" i="1"/>
  <c r="F18" i="1" s="1"/>
  <c r="C18" i="1"/>
  <c r="D17" i="1"/>
  <c r="C17" i="1"/>
  <c r="D16" i="1"/>
  <c r="F16" i="1" s="1"/>
  <c r="C16" i="1"/>
  <c r="D15" i="1"/>
  <c r="C15" i="1"/>
  <c r="D14" i="1"/>
  <c r="F14" i="1" s="1"/>
  <c r="C14" i="1"/>
  <c r="D13" i="1"/>
  <c r="C13" i="1"/>
  <c r="D12" i="1"/>
  <c r="C12" i="1"/>
  <c r="B13" i="1" l="1"/>
  <c r="B19" i="1"/>
  <c r="B25" i="1"/>
  <c r="B27" i="1"/>
  <c r="B33" i="1"/>
  <c r="B39" i="1"/>
  <c r="B49" i="1"/>
  <c r="B53" i="1"/>
  <c r="B59" i="1"/>
  <c r="F17" i="1"/>
  <c r="F21" i="1"/>
  <c r="F25" i="1"/>
  <c r="F29" i="1"/>
  <c r="F33" i="1"/>
  <c r="F37" i="1"/>
  <c r="F42" i="1"/>
  <c r="F46" i="1"/>
  <c r="F50" i="1"/>
  <c r="F54" i="1"/>
  <c r="F58" i="1"/>
  <c r="F62" i="1"/>
  <c r="B17" i="1"/>
  <c r="B23" i="1"/>
  <c r="B31" i="1"/>
  <c r="B37" i="1"/>
  <c r="B43" i="1"/>
  <c r="B47" i="1"/>
  <c r="B51" i="1"/>
  <c r="B57" i="1"/>
  <c r="B61" i="1"/>
  <c r="G12" i="1"/>
  <c r="B12" i="1"/>
  <c r="B14" i="1"/>
  <c r="B16" i="1"/>
  <c r="B18" i="1"/>
  <c r="B20" i="1"/>
  <c r="B22" i="1"/>
  <c r="B24" i="1"/>
  <c r="B26" i="1"/>
  <c r="B28" i="1"/>
  <c r="B30" i="1"/>
  <c r="B32" i="1"/>
  <c r="B34" i="1"/>
  <c r="B36" i="1"/>
  <c r="B38" i="1"/>
  <c r="B42" i="1"/>
  <c r="B44" i="1"/>
  <c r="B46" i="1"/>
  <c r="B48" i="1"/>
  <c r="B50" i="1"/>
  <c r="B52" i="1"/>
  <c r="B54" i="1"/>
  <c r="B56" i="1"/>
  <c r="B58" i="1"/>
  <c r="B60" i="1"/>
  <c r="B62" i="1"/>
  <c r="G64" i="1"/>
  <c r="B64" i="1"/>
  <c r="F43" i="1"/>
  <c r="F47" i="1"/>
  <c r="F51" i="1"/>
  <c r="F55" i="1"/>
  <c r="F59" i="1"/>
  <c r="F63" i="1"/>
  <c r="B15" i="1"/>
  <c r="B21" i="1"/>
  <c r="B29" i="1"/>
  <c r="B35" i="1"/>
  <c r="B41" i="1"/>
  <c r="B45" i="1"/>
  <c r="B55" i="1"/>
  <c r="G63" i="1"/>
  <c r="B63" i="1"/>
  <c r="M60" i="1"/>
  <c r="G60" i="1" s="1"/>
  <c r="H64" i="1"/>
  <c r="F15" i="1"/>
  <c r="F19" i="1"/>
  <c r="F23" i="1"/>
  <c r="F27" i="1"/>
  <c r="F31" i="1"/>
  <c r="F35" i="1"/>
  <c r="F39" i="1"/>
  <c r="F44" i="1"/>
  <c r="F48" i="1"/>
  <c r="F52" i="1"/>
  <c r="F56" i="1"/>
  <c r="F60" i="1"/>
  <c r="F64" i="1"/>
  <c r="F13" i="1"/>
  <c r="B40" i="1"/>
  <c r="F40" i="1"/>
  <c r="F12" i="1"/>
  <c r="P64" i="1"/>
  <c r="B39" i="58"/>
  <c r="B36" i="58"/>
  <c r="B33" i="58"/>
  <c r="B30" i="58"/>
  <c r="B23" i="58"/>
  <c r="B20" i="58"/>
  <c r="B17" i="58"/>
  <c r="B14" i="58"/>
  <c r="B11" i="58"/>
  <c r="B8" i="58"/>
  <c r="B39" i="57"/>
  <c r="B36" i="57"/>
  <c r="B33" i="57"/>
  <c r="B30" i="57"/>
  <c r="B23" i="57"/>
  <c r="B20" i="57"/>
  <c r="B17" i="57"/>
  <c r="B14" i="57"/>
  <c r="B11" i="57"/>
  <c r="B8" i="57"/>
  <c r="B39" i="56"/>
  <c r="B36" i="56"/>
  <c r="B33" i="56"/>
  <c r="B30" i="56"/>
  <c r="B23" i="56"/>
  <c r="B20" i="56"/>
  <c r="B17" i="56"/>
  <c r="B14" i="56"/>
  <c r="B11" i="56"/>
  <c r="B8" i="56"/>
  <c r="B39" i="55"/>
  <c r="B36" i="55"/>
  <c r="B33" i="55"/>
  <c r="B30" i="55"/>
  <c r="B23" i="55"/>
  <c r="B20" i="55"/>
  <c r="B17" i="55"/>
  <c r="B14" i="55"/>
  <c r="B11" i="55"/>
  <c r="B8" i="55"/>
  <c r="B39" i="54"/>
  <c r="B36" i="54"/>
  <c r="B33" i="54"/>
  <c r="B30" i="54"/>
  <c r="B23" i="54"/>
  <c r="B20" i="54"/>
  <c r="B17" i="54"/>
  <c r="B14" i="54"/>
  <c r="B11" i="54"/>
  <c r="B8" i="54"/>
  <c r="B44" i="57" l="1"/>
  <c r="E63" i="1" s="1"/>
  <c r="H63" i="1" s="1"/>
  <c r="B40" i="58"/>
  <c r="B40" i="57"/>
  <c r="B44" i="58"/>
  <c r="I63" i="1"/>
  <c r="B40" i="56"/>
  <c r="B40" i="55"/>
  <c r="B44" i="55"/>
  <c r="E61" i="1" s="1"/>
  <c r="H61" i="1" s="1"/>
  <c r="R63" i="1"/>
  <c r="O64" i="1"/>
  <c r="U64" i="1"/>
  <c r="V64" i="1" s="1"/>
  <c r="Q64" i="1"/>
  <c r="M61" i="1"/>
  <c r="G61" i="1" s="1"/>
  <c r="S64" i="1"/>
  <c r="U63" i="1"/>
  <c r="V63" i="1" s="1"/>
  <c r="M14" i="1"/>
  <c r="G14" i="1" s="1"/>
  <c r="M62" i="1"/>
  <c r="G62" i="1" s="1"/>
  <c r="M13" i="1"/>
  <c r="G13" i="1" s="1"/>
  <c r="M63" i="1"/>
  <c r="M64" i="1"/>
  <c r="J64" i="1"/>
  <c r="J63" i="1"/>
  <c r="Q63" i="1"/>
  <c r="R64" i="1"/>
  <c r="I64" i="1"/>
  <c r="P63" i="1"/>
  <c r="O63" i="1"/>
  <c r="S63" i="1"/>
  <c r="B2" i="58"/>
  <c r="B2" i="57"/>
  <c r="B2" i="54"/>
  <c r="B24" i="58"/>
  <c r="B24" i="57"/>
  <c r="B24" i="56"/>
  <c r="B44" i="56" s="1"/>
  <c r="E62" i="1" s="1"/>
  <c r="B24" i="55"/>
  <c r="B40" i="54"/>
  <c r="B24" i="54"/>
  <c r="B44" i="54" l="1"/>
  <c r="E60" i="1" s="1"/>
  <c r="J60" i="1" s="1"/>
  <c r="J62" i="1"/>
  <c r="O62" i="1"/>
  <c r="U62" i="1"/>
  <c r="V62" i="1" s="1"/>
  <c r="Q62" i="1"/>
  <c r="P62" i="1"/>
  <c r="H62" i="1"/>
  <c r="R62" i="1"/>
  <c r="S62" i="1"/>
  <c r="I62" i="1"/>
  <c r="I61" i="1"/>
  <c r="U61" i="1"/>
  <c r="V61" i="1" s="1"/>
  <c r="J61" i="1"/>
  <c r="Q61" i="1" s="1"/>
  <c r="P60" i="1"/>
  <c r="R60" i="1"/>
  <c r="H60" i="1"/>
  <c r="I60" i="1"/>
  <c r="Q60" i="1"/>
  <c r="S60" i="1"/>
  <c r="O60" i="1"/>
  <c r="U60" i="1"/>
  <c r="V60" i="1" s="1"/>
  <c r="M16" i="1"/>
  <c r="G16" i="1" s="1"/>
  <c r="M15" i="1"/>
  <c r="G15" i="1" s="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23" i="47"/>
  <c r="B20" i="47"/>
  <c r="B17" i="47"/>
  <c r="B14" i="47"/>
  <c r="B11" i="47"/>
  <c r="B8" i="47"/>
  <c r="B39" i="46"/>
  <c r="B36" i="46"/>
  <c r="B33" i="46"/>
  <c r="B30" i="46"/>
  <c r="B23" i="46"/>
  <c r="B20" i="46"/>
  <c r="B17" i="46"/>
  <c r="B14" i="46"/>
  <c r="B11" i="46"/>
  <c r="B8" i="46"/>
  <c r="B39" i="45"/>
  <c r="B36" i="45"/>
  <c r="B33" i="45"/>
  <c r="B30" i="45"/>
  <c r="B23" i="45"/>
  <c r="B20" i="45"/>
  <c r="B17" i="45"/>
  <c r="B14" i="45"/>
  <c r="B11" i="45"/>
  <c r="B8" i="45"/>
  <c r="B39" i="44"/>
  <c r="B36" i="44"/>
  <c r="B33" i="44"/>
  <c r="B30" i="44"/>
  <c r="B23" i="44"/>
  <c r="B20" i="44"/>
  <c r="B17" i="44"/>
  <c r="B14" i="44"/>
  <c r="B11" i="44"/>
  <c r="B8" i="44"/>
  <c r="B39" i="43"/>
  <c r="B36" i="43"/>
  <c r="B33" i="43"/>
  <c r="B30" i="43"/>
  <c r="B23" i="43"/>
  <c r="B20" i="43"/>
  <c r="B17" i="43"/>
  <c r="B14" i="43"/>
  <c r="B11" i="43"/>
  <c r="B8" i="43"/>
  <c r="B39" i="42"/>
  <c r="B36" i="42"/>
  <c r="B33" i="42"/>
  <c r="B30" i="42"/>
  <c r="B23" i="42"/>
  <c r="B20" i="42"/>
  <c r="B17" i="42"/>
  <c r="B14" i="42"/>
  <c r="B11" i="42"/>
  <c r="B8" i="42"/>
  <c r="B39" i="41"/>
  <c r="B36" i="41"/>
  <c r="B33" i="41"/>
  <c r="B30" i="41"/>
  <c r="B23" i="41"/>
  <c r="B20" i="41"/>
  <c r="B17" i="41"/>
  <c r="B14" i="41"/>
  <c r="B11" i="41"/>
  <c r="B8" i="41"/>
  <c r="B39" i="40"/>
  <c r="B36" i="40"/>
  <c r="B33" i="40"/>
  <c r="B30" i="40"/>
  <c r="B23" i="40"/>
  <c r="B20" i="40"/>
  <c r="B17" i="40"/>
  <c r="B14" i="40"/>
  <c r="B11" i="40"/>
  <c r="B8" i="40"/>
  <c r="B39" i="39"/>
  <c r="B36" i="39"/>
  <c r="B33" i="39"/>
  <c r="B30" i="39"/>
  <c r="B23" i="39"/>
  <c r="B20" i="39"/>
  <c r="B17" i="39"/>
  <c r="B14" i="39"/>
  <c r="B11" i="39"/>
  <c r="B8" i="39"/>
  <c r="B39" i="38"/>
  <c r="B36" i="38"/>
  <c r="B33" i="38"/>
  <c r="B30" i="38"/>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23" i="31"/>
  <c r="B20" i="31"/>
  <c r="B17" i="31"/>
  <c r="B14" i="31"/>
  <c r="B11" i="31"/>
  <c r="B8" i="31"/>
  <c r="B39" i="30"/>
  <c r="B36" i="30"/>
  <c r="B33" i="30"/>
  <c r="B30" i="30"/>
  <c r="B23" i="30"/>
  <c r="B20" i="30"/>
  <c r="B17" i="30"/>
  <c r="B14" i="30"/>
  <c r="B11" i="30"/>
  <c r="B8" i="30"/>
  <c r="B39" i="29"/>
  <c r="B36" i="29"/>
  <c r="B33" i="29"/>
  <c r="B30" i="29"/>
  <c r="B23" i="29"/>
  <c r="B20" i="29"/>
  <c r="B17" i="29"/>
  <c r="B14" i="29"/>
  <c r="B11" i="29"/>
  <c r="B8" i="29"/>
  <c r="B39" i="28"/>
  <c r="B36" i="28"/>
  <c r="B33" i="28"/>
  <c r="B30" i="28"/>
  <c r="B23" i="28"/>
  <c r="B20" i="28"/>
  <c r="B17" i="28"/>
  <c r="B14" i="28"/>
  <c r="B11" i="28"/>
  <c r="B8" i="28"/>
  <c r="B39" i="27"/>
  <c r="B36" i="27"/>
  <c r="B33" i="27"/>
  <c r="B30" i="27"/>
  <c r="B23" i="27"/>
  <c r="B20" i="27"/>
  <c r="B17" i="27"/>
  <c r="B14" i="27"/>
  <c r="B11" i="27"/>
  <c r="B8" i="27"/>
  <c r="B39" i="26"/>
  <c r="B36" i="26"/>
  <c r="B33" i="26"/>
  <c r="B30" i="26"/>
  <c r="B23" i="26"/>
  <c r="B20" i="26"/>
  <c r="B17" i="26"/>
  <c r="B14" i="26"/>
  <c r="B11" i="26"/>
  <c r="B8" i="26"/>
  <c r="B39" i="25"/>
  <c r="B36" i="25"/>
  <c r="B33" i="25"/>
  <c r="B30" i="25"/>
  <c r="B23" i="25"/>
  <c r="B20" i="25"/>
  <c r="B17" i="25"/>
  <c r="B14" i="25"/>
  <c r="B11" i="25"/>
  <c r="B8" i="25"/>
  <c r="B39" i="24"/>
  <c r="B36" i="24"/>
  <c r="B33" i="24"/>
  <c r="B30" i="24"/>
  <c r="B23" i="24"/>
  <c r="B20" i="24"/>
  <c r="B17" i="24"/>
  <c r="B14" i="24"/>
  <c r="B11" i="24"/>
  <c r="B8" i="24"/>
  <c r="B39" i="22"/>
  <c r="B36" i="22"/>
  <c r="B33" i="22"/>
  <c r="B30" i="22"/>
  <c r="B23" i="22"/>
  <c r="B20" i="22"/>
  <c r="B17" i="22"/>
  <c r="B14" i="22"/>
  <c r="B11"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23" i="18"/>
  <c r="B20" i="18"/>
  <c r="B17" i="18"/>
  <c r="B14" i="18"/>
  <c r="B11" i="18"/>
  <c r="B8" i="18"/>
  <c r="B39" i="17"/>
  <c r="B36" i="17"/>
  <c r="B33" i="17"/>
  <c r="B30" i="17"/>
  <c r="B23" i="17"/>
  <c r="B20" i="17"/>
  <c r="B17" i="17"/>
  <c r="B14" i="17"/>
  <c r="B11" i="17"/>
  <c r="B8" i="17"/>
  <c r="B39" i="16"/>
  <c r="B36" i="16"/>
  <c r="B33" i="16"/>
  <c r="B30" i="16"/>
  <c r="B23" i="16"/>
  <c r="B20" i="16"/>
  <c r="B17" i="16"/>
  <c r="B14" i="16"/>
  <c r="B11" i="16"/>
  <c r="B8" i="16"/>
  <c r="B39" i="15"/>
  <c r="B36" i="15"/>
  <c r="B33" i="15"/>
  <c r="B30" i="15"/>
  <c r="B23" i="15"/>
  <c r="B20" i="15"/>
  <c r="B17" i="15"/>
  <c r="B14" i="15"/>
  <c r="B11" i="15"/>
  <c r="B8" i="15"/>
  <c r="B39" i="14"/>
  <c r="B36" i="14"/>
  <c r="B33" i="14"/>
  <c r="B30" i="14"/>
  <c r="B23" i="14"/>
  <c r="B20" i="14"/>
  <c r="B17" i="14"/>
  <c r="B14" i="14"/>
  <c r="B11" i="14"/>
  <c r="B8" i="14"/>
  <c r="B39" i="13"/>
  <c r="B36" i="13"/>
  <c r="B33" i="13"/>
  <c r="B30" i="13"/>
  <c r="B23" i="13"/>
  <c r="B20" i="13"/>
  <c r="B17" i="13"/>
  <c r="B14" i="13"/>
  <c r="B11" i="13"/>
  <c r="B8" i="13"/>
  <c r="B39" i="12"/>
  <c r="B36" i="12"/>
  <c r="B33" i="12"/>
  <c r="B30" i="12"/>
  <c r="B23" i="12"/>
  <c r="B20" i="12"/>
  <c r="B17" i="12"/>
  <c r="B14" i="12"/>
  <c r="B11" i="12"/>
  <c r="B8" i="12"/>
  <c r="B39" i="11"/>
  <c r="B36" i="11"/>
  <c r="B33" i="11"/>
  <c r="B30" i="11"/>
  <c r="B23" i="11"/>
  <c r="B20" i="11"/>
  <c r="B17" i="11"/>
  <c r="B14" i="11"/>
  <c r="B11" i="11"/>
  <c r="B8" i="11"/>
  <c r="B39" i="10"/>
  <c r="B36" i="10"/>
  <c r="B33" i="10"/>
  <c r="B30" i="10"/>
  <c r="B23" i="10"/>
  <c r="B20" i="10"/>
  <c r="B17" i="10"/>
  <c r="B14" i="10"/>
  <c r="B11" i="10"/>
  <c r="B8" i="10"/>
  <c r="B39" i="9"/>
  <c r="B36" i="9"/>
  <c r="B33" i="9"/>
  <c r="B30" i="9"/>
  <c r="B23" i="9"/>
  <c r="B20" i="9"/>
  <c r="B17" i="9"/>
  <c r="B14" i="9"/>
  <c r="B11" i="9"/>
  <c r="B8" i="9"/>
  <c r="B39" i="8"/>
  <c r="B36" i="8"/>
  <c r="B33" i="8"/>
  <c r="B30" i="8"/>
  <c r="B23" i="8"/>
  <c r="B20" i="8"/>
  <c r="B17" i="8"/>
  <c r="B14" i="8"/>
  <c r="B11" i="8"/>
  <c r="B8" i="8"/>
  <c r="B39" i="7"/>
  <c r="B36" i="7"/>
  <c r="B33" i="7"/>
  <c r="B30" i="7"/>
  <c r="B23" i="7"/>
  <c r="B20" i="7"/>
  <c r="B17" i="7"/>
  <c r="B14" i="7"/>
  <c r="B11" i="7"/>
  <c r="B8" i="7"/>
  <c r="B24" i="15" l="1"/>
  <c r="B24" i="35"/>
  <c r="B24" i="8"/>
  <c r="B40" i="9"/>
  <c r="B40" i="24"/>
  <c r="B40" i="28"/>
  <c r="B40" i="30"/>
  <c r="B40" i="35"/>
  <c r="B44" i="35" s="1"/>
  <c r="E42" i="1" s="1"/>
  <c r="B40" i="11"/>
  <c r="B40" i="26"/>
  <c r="B40" i="39"/>
  <c r="B40" i="47"/>
  <c r="B40" i="12"/>
  <c r="B40" i="14"/>
  <c r="B40" i="16"/>
  <c r="B40" i="18"/>
  <c r="B40" i="29"/>
  <c r="B40" i="31"/>
  <c r="B40" i="38"/>
  <c r="B40" i="40"/>
  <c r="B40" i="42"/>
  <c r="B40" i="44"/>
  <c r="B40" i="46"/>
  <c r="R61" i="1"/>
  <c r="P61" i="1"/>
  <c r="S61" i="1"/>
  <c r="O61" i="1"/>
  <c r="B40" i="32"/>
  <c r="M17" i="1"/>
  <c r="G17" i="1" s="1"/>
  <c r="B40" i="52"/>
  <c r="B44" i="52"/>
  <c r="E59" i="1" s="1"/>
  <c r="B24" i="52"/>
  <c r="B40" i="51"/>
  <c r="B24" i="51"/>
  <c r="B40" i="50"/>
  <c r="B24" i="50"/>
  <c r="B40" i="49"/>
  <c r="B24" i="49"/>
  <c r="B44" i="49" s="1"/>
  <c r="E56" i="1" s="1"/>
  <c r="B40" i="48"/>
  <c r="B24" i="48"/>
  <c r="B44" i="48" s="1"/>
  <c r="E55" i="1" s="1"/>
  <c r="B24" i="47"/>
  <c r="B24" i="46"/>
  <c r="B44" i="46" s="1"/>
  <c r="E53" i="1" s="1"/>
  <c r="B40" i="45"/>
  <c r="B24" i="45"/>
  <c r="B44" i="45" s="1"/>
  <c r="E52" i="1" s="1"/>
  <c r="B24" i="44"/>
  <c r="B44" i="44" s="1"/>
  <c r="E51" i="1" s="1"/>
  <c r="B40" i="43"/>
  <c r="B24" i="43"/>
  <c r="B24" i="42"/>
  <c r="B40" i="41"/>
  <c r="B24" i="41"/>
  <c r="B44" i="41" s="1"/>
  <c r="E48" i="1" s="1"/>
  <c r="B24" i="40"/>
  <c r="B44" i="40" s="1"/>
  <c r="E47" i="1" s="1"/>
  <c r="B24" i="39"/>
  <c r="B44" i="39" s="1"/>
  <c r="E46" i="1" s="1"/>
  <c r="B24" i="38"/>
  <c r="B40" i="37"/>
  <c r="B24" i="37"/>
  <c r="B40" i="36"/>
  <c r="B24" i="36"/>
  <c r="B44" i="36" s="1"/>
  <c r="E43" i="1" s="1"/>
  <c r="B40" i="34"/>
  <c r="B24" i="34"/>
  <c r="B44" i="34" s="1"/>
  <c r="E41" i="1" s="1"/>
  <c r="B24" i="32"/>
  <c r="B44" i="32" s="1"/>
  <c r="E40" i="1" s="1"/>
  <c r="B24" i="31"/>
  <c r="B44" i="31" s="1"/>
  <c r="E39" i="1" s="1"/>
  <c r="B24" i="30"/>
  <c r="B44" i="30" s="1"/>
  <c r="E38" i="1" s="1"/>
  <c r="B24" i="29"/>
  <c r="B44" i="29" s="1"/>
  <c r="E37" i="1" s="1"/>
  <c r="B24" i="28"/>
  <c r="B40" i="27"/>
  <c r="B44" i="27" s="1"/>
  <c r="E35" i="1" s="1"/>
  <c r="B24" i="27"/>
  <c r="B24" i="26"/>
  <c r="B44" i="26" s="1"/>
  <c r="E34" i="1" s="1"/>
  <c r="B40" i="25"/>
  <c r="B24" i="25"/>
  <c r="B24" i="24"/>
  <c r="B44" i="24" s="1"/>
  <c r="E32" i="1" s="1"/>
  <c r="B40" i="22"/>
  <c r="B24" i="22"/>
  <c r="B40" i="21"/>
  <c r="B24" i="21"/>
  <c r="B40" i="20"/>
  <c r="B44" i="20" s="1"/>
  <c r="E29" i="1" s="1"/>
  <c r="B24" i="20"/>
  <c r="B40" i="19"/>
  <c r="B24" i="19"/>
  <c r="B44" i="19" s="1"/>
  <c r="E28" i="1" s="1"/>
  <c r="B24" i="18"/>
  <c r="B40" i="17"/>
  <c r="B24" i="17"/>
  <c r="B24" i="16"/>
  <c r="B44" i="16" s="1"/>
  <c r="E25" i="1" s="1"/>
  <c r="B40" i="15"/>
  <c r="B44" i="15"/>
  <c r="E24" i="1" s="1"/>
  <c r="B24" i="14"/>
  <c r="B44" i="14" s="1"/>
  <c r="E23" i="1" s="1"/>
  <c r="B40" i="13"/>
  <c r="B24" i="13"/>
  <c r="B24" i="12"/>
  <c r="B44" i="12" s="1"/>
  <c r="E21" i="1" s="1"/>
  <c r="B24" i="11"/>
  <c r="B44" i="11" s="1"/>
  <c r="E20" i="1" s="1"/>
  <c r="B40" i="10"/>
  <c r="B24" i="10"/>
  <c r="B44" i="9"/>
  <c r="E18" i="1" s="1"/>
  <c r="B24" i="9"/>
  <c r="B40" i="8"/>
  <c r="B44" i="8" s="1"/>
  <c r="E17" i="1" s="1"/>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B44" i="13" l="1"/>
  <c r="E22" i="1" s="1"/>
  <c r="B44" i="18"/>
  <c r="E27" i="1" s="1"/>
  <c r="B44" i="38"/>
  <c r="E45" i="1" s="1"/>
  <c r="B44" i="47"/>
  <c r="E54" i="1" s="1"/>
  <c r="I54" i="1" s="1"/>
  <c r="B44" i="51"/>
  <c r="E58" i="1" s="1"/>
  <c r="B44" i="42"/>
  <c r="E49" i="1" s="1"/>
  <c r="B44" i="28"/>
  <c r="E36" i="1" s="1"/>
  <c r="B44" i="17"/>
  <c r="E26" i="1" s="1"/>
  <c r="I26" i="1" s="1"/>
  <c r="B44" i="21"/>
  <c r="E30" i="1" s="1"/>
  <c r="B44" i="37"/>
  <c r="E44" i="1" s="1"/>
  <c r="B44" i="43"/>
  <c r="E50" i="1" s="1"/>
  <c r="I50" i="1" s="1"/>
  <c r="B44" i="50"/>
  <c r="E57" i="1" s="1"/>
  <c r="H57" i="1" s="1"/>
  <c r="I17" i="1"/>
  <c r="H17" i="1"/>
  <c r="U17" i="1"/>
  <c r="V17" i="1" s="1"/>
  <c r="J17" i="1"/>
  <c r="R17" i="1" s="1"/>
  <c r="J49" i="1"/>
  <c r="R49" i="1"/>
  <c r="I49" i="1"/>
  <c r="Q49" i="1"/>
  <c r="S49" i="1"/>
  <c r="H49" i="1"/>
  <c r="O49" i="1"/>
  <c r="H50" i="1"/>
  <c r="H35" i="1"/>
  <c r="J35" i="1"/>
  <c r="O35" i="1" s="1"/>
  <c r="I35" i="1"/>
  <c r="H39" i="1"/>
  <c r="I39" i="1"/>
  <c r="J39" i="1"/>
  <c r="O39" i="1" s="1"/>
  <c r="P39" i="1"/>
  <c r="H53" i="1"/>
  <c r="J53" i="1"/>
  <c r="Q53" i="1" s="1"/>
  <c r="I53" i="1"/>
  <c r="O53" i="1"/>
  <c r="H29" i="1"/>
  <c r="J29" i="1"/>
  <c r="O29" i="1" s="1"/>
  <c r="I29" i="1"/>
  <c r="S29" i="1"/>
  <c r="I34" i="1"/>
  <c r="H34" i="1"/>
  <c r="J34" i="1"/>
  <c r="S34" i="1" s="1"/>
  <c r="I41" i="1"/>
  <c r="J41" i="1"/>
  <c r="Q41" i="1" s="1"/>
  <c r="H41" i="1"/>
  <c r="P41" i="1"/>
  <c r="H36" i="1"/>
  <c r="J36" i="1"/>
  <c r="O36" i="1" s="1"/>
  <c r="I36" i="1"/>
  <c r="S36" i="1"/>
  <c r="H21" i="1"/>
  <c r="J21" i="1"/>
  <c r="S21" i="1"/>
  <c r="R21" i="1"/>
  <c r="I21" i="1"/>
  <c r="O21" i="1"/>
  <c r="P21" i="1"/>
  <c r="H45" i="1"/>
  <c r="I45" i="1"/>
  <c r="J45" i="1"/>
  <c r="Q45" i="1" s="1"/>
  <c r="O45" i="1"/>
  <c r="H58" i="1"/>
  <c r="I58" i="1"/>
  <c r="J58" i="1"/>
  <c r="O58" i="1" s="1"/>
  <c r="P58" i="1"/>
  <c r="S58" i="1"/>
  <c r="R58" i="1"/>
  <c r="H23" i="1"/>
  <c r="J23" i="1"/>
  <c r="R23" i="1" s="1"/>
  <c r="I23" i="1"/>
  <c r="H28" i="1"/>
  <c r="J28" i="1"/>
  <c r="R28" i="1" s="1"/>
  <c r="I28" i="1"/>
  <c r="O28" i="1"/>
  <c r="S28" i="1"/>
  <c r="Q28" i="1"/>
  <c r="H43" i="1"/>
  <c r="J43" i="1"/>
  <c r="O43" i="1" s="1"/>
  <c r="I43" i="1"/>
  <c r="J52" i="1"/>
  <c r="R52" i="1" s="1"/>
  <c r="I52" i="1"/>
  <c r="H52" i="1"/>
  <c r="I56" i="1"/>
  <c r="H56" i="1"/>
  <c r="J56" i="1"/>
  <c r="S56" i="1" s="1"/>
  <c r="H59" i="1"/>
  <c r="I59" i="1"/>
  <c r="J59" i="1"/>
  <c r="R59" i="1" s="1"/>
  <c r="B44" i="10"/>
  <c r="E19" i="1" s="1"/>
  <c r="I24" i="1"/>
  <c r="J24" i="1"/>
  <c r="Q24" i="1" s="1"/>
  <c r="H24" i="1"/>
  <c r="O24" i="1"/>
  <c r="S24" i="1"/>
  <c r="J30" i="1"/>
  <c r="Q30" i="1" s="1"/>
  <c r="I30" i="1"/>
  <c r="R30" i="1"/>
  <c r="S30" i="1"/>
  <c r="O30" i="1"/>
  <c r="H30" i="1"/>
  <c r="I32" i="1"/>
  <c r="J32" i="1"/>
  <c r="R32" i="1" s="1"/>
  <c r="H32" i="1"/>
  <c r="H55" i="1"/>
  <c r="J55" i="1"/>
  <c r="O55" i="1" s="1"/>
  <c r="I55" i="1"/>
  <c r="R55" i="1"/>
  <c r="Q55" i="1"/>
  <c r="S55" i="1"/>
  <c r="H18" i="1"/>
  <c r="J18" i="1"/>
  <c r="Q18" i="1" s="1"/>
  <c r="I18" i="1"/>
  <c r="J38" i="1"/>
  <c r="P38" i="1" s="1"/>
  <c r="H38" i="1"/>
  <c r="I38" i="1"/>
  <c r="S38" i="1"/>
  <c r="H22" i="1"/>
  <c r="I22" i="1"/>
  <c r="J22" i="1"/>
  <c r="Q22" i="1" s="1"/>
  <c r="S22" i="1"/>
  <c r="R22" i="1"/>
  <c r="O22" i="1"/>
  <c r="H27" i="1"/>
  <c r="J27" i="1"/>
  <c r="O27" i="1" s="1"/>
  <c r="I27" i="1"/>
  <c r="B44" i="25"/>
  <c r="E33" i="1" s="1"/>
  <c r="H44" i="1"/>
  <c r="I44" i="1"/>
  <c r="J44" i="1"/>
  <c r="S44" i="1" s="1"/>
  <c r="H46" i="1"/>
  <c r="I46" i="1"/>
  <c r="J46" i="1"/>
  <c r="R46" i="1" s="1"/>
  <c r="Q46" i="1"/>
  <c r="S46" i="1"/>
  <c r="H26" i="1"/>
  <c r="H48" i="1"/>
  <c r="J48" i="1"/>
  <c r="Q48" i="1" s="1"/>
  <c r="I48" i="1"/>
  <c r="O48" i="1"/>
  <c r="R48" i="1"/>
  <c r="S48" i="1"/>
  <c r="J54" i="1"/>
  <c r="O54" i="1" s="1"/>
  <c r="H20" i="1"/>
  <c r="I20" i="1"/>
  <c r="J20" i="1"/>
  <c r="R20" i="1" s="1"/>
  <c r="H25" i="1"/>
  <c r="I25" i="1"/>
  <c r="J25" i="1"/>
  <c r="O25" i="1" s="1"/>
  <c r="S25" i="1"/>
  <c r="Q25" i="1"/>
  <c r="R25" i="1"/>
  <c r="B44" i="22"/>
  <c r="E31" i="1" s="1"/>
  <c r="H37" i="1"/>
  <c r="I37" i="1"/>
  <c r="J37" i="1"/>
  <c r="O37" i="1"/>
  <c r="S37" i="1"/>
  <c r="P37" i="1"/>
  <c r="R37" i="1"/>
  <c r="H47" i="1"/>
  <c r="J47" i="1"/>
  <c r="O47" i="1" s="1"/>
  <c r="I47" i="1"/>
  <c r="I51" i="1"/>
  <c r="H51" i="1"/>
  <c r="J51" i="1"/>
  <c r="O51" i="1" s="1"/>
  <c r="J42" i="1"/>
  <c r="P42" i="1" s="1"/>
  <c r="H42" i="1"/>
  <c r="I42" i="1"/>
  <c r="S42" i="1"/>
  <c r="I40" i="1"/>
  <c r="H40" i="1"/>
  <c r="J40" i="1"/>
  <c r="P40" i="1" s="1"/>
  <c r="M18" i="1"/>
  <c r="G18" i="1" s="1"/>
  <c r="P17" i="1"/>
  <c r="B44" i="7"/>
  <c r="E16" i="1" s="1"/>
  <c r="B40" i="6"/>
  <c r="B24" i="6"/>
  <c r="B44" i="6" s="1"/>
  <c r="E15" i="1" s="1"/>
  <c r="B40" i="5"/>
  <c r="B44" i="5" s="1"/>
  <c r="E14" i="1" s="1"/>
  <c r="B24" i="5"/>
  <c r="B40" i="4"/>
  <c r="B24" i="4"/>
  <c r="B44" i="4" s="1"/>
  <c r="E13" i="1" s="1"/>
  <c r="B33" i="3"/>
  <c r="H54" i="1" l="1"/>
  <c r="J57" i="1"/>
  <c r="Q57" i="1" s="1"/>
  <c r="O32" i="1"/>
  <c r="R39" i="1"/>
  <c r="Q42" i="1"/>
  <c r="S51" i="1"/>
  <c r="S20" i="1"/>
  <c r="J26" i="1"/>
  <c r="Q26" i="1" s="1"/>
  <c r="I57" i="1"/>
  <c r="O46" i="1"/>
  <c r="Q44" i="1"/>
  <c r="R38" i="1"/>
  <c r="O18" i="1"/>
  <c r="S32" i="1"/>
  <c r="S59" i="1"/>
  <c r="S39" i="1"/>
  <c r="J50" i="1"/>
  <c r="P50" i="1" s="1"/>
  <c r="P20" i="1"/>
  <c r="R51" i="1"/>
  <c r="R47" i="1"/>
  <c r="O20" i="1"/>
  <c r="R44" i="1"/>
  <c r="R18" i="1"/>
  <c r="O59" i="1"/>
  <c r="Q56" i="1"/>
  <c r="S52" i="1"/>
  <c r="R43" i="1"/>
  <c r="U14" i="1"/>
  <c r="V14" i="1" s="1"/>
  <c r="J14" i="1"/>
  <c r="O14" i="1" s="1"/>
  <c r="I14" i="1"/>
  <c r="H14" i="1"/>
  <c r="P14" i="1"/>
  <c r="S14" i="1"/>
  <c r="R14" i="1"/>
  <c r="Q14" i="1"/>
  <c r="R54" i="1"/>
  <c r="Q17" i="1"/>
  <c r="U15" i="1"/>
  <c r="V15" i="1" s="1"/>
  <c r="H15" i="1"/>
  <c r="J15" i="1"/>
  <c r="Q15" i="1" s="1"/>
  <c r="S15" i="1"/>
  <c r="I15" i="1"/>
  <c r="P15" i="1"/>
  <c r="Q47" i="1"/>
  <c r="O57" i="1"/>
  <c r="P27" i="1"/>
  <c r="Q43" i="1"/>
  <c r="O23" i="1"/>
  <c r="S23" i="1"/>
  <c r="R41" i="1"/>
  <c r="S53" i="1"/>
  <c r="O50" i="1"/>
  <c r="S17" i="1"/>
  <c r="H13" i="1"/>
  <c r="J13" i="1"/>
  <c r="S13" i="1" s="1"/>
  <c r="I13" i="1"/>
  <c r="O13" i="1"/>
  <c r="U13" i="1"/>
  <c r="V13" i="1" s="1"/>
  <c r="S40" i="1"/>
  <c r="R42" i="1"/>
  <c r="Q51" i="1"/>
  <c r="S47" i="1"/>
  <c r="I31" i="1"/>
  <c r="H31" i="1"/>
  <c r="J31" i="1"/>
  <c r="Q31" i="1" s="1"/>
  <c r="S54" i="1"/>
  <c r="Q54" i="1"/>
  <c r="R26" i="1"/>
  <c r="S57" i="1"/>
  <c r="O44" i="1"/>
  <c r="H33" i="1"/>
  <c r="I33" i="1"/>
  <c r="J33" i="1"/>
  <c r="S33" i="1" s="1"/>
  <c r="O38" i="1"/>
  <c r="S18" i="1"/>
  <c r="P32" i="1"/>
  <c r="R24" i="1"/>
  <c r="Q59" i="1"/>
  <c r="R56" i="1"/>
  <c r="Q52" i="1"/>
  <c r="P52" i="1"/>
  <c r="S43" i="1"/>
  <c r="Q23" i="1"/>
  <c r="S45" i="1"/>
  <c r="R36" i="1"/>
  <c r="S41" i="1"/>
  <c r="O34" i="1"/>
  <c r="R29" i="1"/>
  <c r="P35" i="1"/>
  <c r="R35" i="1"/>
  <c r="S50" i="1"/>
  <c r="O17" i="1"/>
  <c r="R27" i="1"/>
  <c r="Q34" i="1"/>
  <c r="U16" i="1"/>
  <c r="V16" i="1" s="1"/>
  <c r="I16" i="1"/>
  <c r="J16" i="1"/>
  <c r="S16" i="1" s="1"/>
  <c r="H16" i="1"/>
  <c r="P16" i="1"/>
  <c r="R40" i="1"/>
  <c r="R57" i="1"/>
  <c r="S27" i="1"/>
  <c r="U18" i="1"/>
  <c r="V18" i="1" s="1"/>
  <c r="H19" i="1"/>
  <c r="I19" i="1"/>
  <c r="J19" i="1"/>
  <c r="Q19" i="1" s="1"/>
  <c r="O19" i="1"/>
  <c r="S19" i="1"/>
  <c r="R19" i="1"/>
  <c r="O56" i="1"/>
  <c r="R45" i="1"/>
  <c r="P36" i="1"/>
  <c r="R34" i="1"/>
  <c r="P29" i="1"/>
  <c r="R53" i="1"/>
  <c r="S35" i="1"/>
  <c r="R50" i="1"/>
  <c r="O40" i="1"/>
  <c r="P18" i="1"/>
  <c r="M19" i="1"/>
  <c r="G19" i="1" s="1"/>
  <c r="B2" i="3"/>
  <c r="B39" i="3"/>
  <c r="B36" i="3"/>
  <c r="B30" i="3"/>
  <c r="B23" i="3"/>
  <c r="B20" i="3"/>
  <c r="B17" i="3"/>
  <c r="B14" i="3"/>
  <c r="B11" i="3"/>
  <c r="B8" i="3"/>
  <c r="U19" i="1" l="1"/>
  <c r="V19" i="1" s="1"/>
  <c r="R31" i="1"/>
  <c r="R13" i="1"/>
  <c r="R15" i="1"/>
  <c r="Q16" i="1"/>
  <c r="O31" i="1"/>
  <c r="O26" i="1"/>
  <c r="S26" i="1"/>
  <c r="R33" i="1"/>
  <c r="Q13" i="1"/>
  <c r="O15" i="1"/>
  <c r="R16" i="1"/>
  <c r="O16" i="1"/>
  <c r="Q33" i="1"/>
  <c r="O33" i="1"/>
  <c r="S31" i="1"/>
  <c r="P13" i="1"/>
  <c r="P19" i="1"/>
  <c r="M20" i="1"/>
  <c r="B2" i="5"/>
  <c r="B2" i="4"/>
  <c r="B24" i="3"/>
  <c r="B40" i="3"/>
  <c r="B44" i="3" s="1"/>
  <c r="E12" i="1" s="1"/>
  <c r="H12" i="1" l="1"/>
  <c r="J12" i="1"/>
  <c r="S12" i="1" s="1"/>
  <c r="P12" i="1"/>
  <c r="I12" i="1"/>
  <c r="U12" i="1"/>
  <c r="V12" i="1" s="1"/>
  <c r="Q12" i="1"/>
  <c r="O12" i="1"/>
  <c r="R12" i="1"/>
  <c r="G20" i="1"/>
  <c r="Q20" i="1" s="1"/>
  <c r="U20" i="1"/>
  <c r="V20" i="1" s="1"/>
  <c r="M21" i="1"/>
  <c r="M22" i="1"/>
  <c r="B2" i="7"/>
  <c r="B2" i="6"/>
  <c r="G21" i="1" l="1"/>
  <c r="U21" i="1"/>
  <c r="V21" i="1" s="1"/>
  <c r="G22" i="1"/>
  <c r="P22" i="1" s="1"/>
  <c r="U22" i="1"/>
  <c r="V22" i="1" s="1"/>
  <c r="Q21" i="1"/>
  <c r="M23" i="1"/>
  <c r="B2" i="8"/>
  <c r="B2" i="9"/>
  <c r="G23" i="1" l="1"/>
  <c r="U23" i="1"/>
  <c r="V23" i="1" s="1"/>
  <c r="M24" i="1"/>
  <c r="P23" i="1"/>
  <c r="B2" i="10"/>
  <c r="G24" i="1" l="1"/>
  <c r="U24" i="1"/>
  <c r="V24" i="1" s="1"/>
  <c r="P24" i="1"/>
  <c r="M25" i="1"/>
  <c r="B2" i="11"/>
  <c r="G25" i="1" l="1"/>
  <c r="U25" i="1"/>
  <c r="V25" i="1" s="1"/>
  <c r="M26" i="1"/>
  <c r="P25" i="1"/>
  <c r="B2" i="12"/>
  <c r="G26" i="1" l="1"/>
  <c r="U26" i="1"/>
  <c r="V26" i="1" s="1"/>
  <c r="P26" i="1"/>
  <c r="M27" i="1"/>
  <c r="B2" i="15"/>
  <c r="B2" i="13"/>
  <c r="B2" i="14"/>
  <c r="G27" i="1" l="1"/>
  <c r="Q27" i="1" s="1"/>
  <c r="U27" i="1"/>
  <c r="V27" i="1" s="1"/>
  <c r="M28" i="1"/>
  <c r="B2" i="16"/>
  <c r="G28" i="1" l="1"/>
  <c r="U28" i="1"/>
  <c r="V28" i="1" s="1"/>
  <c r="P28" i="1"/>
  <c r="M29" i="1"/>
  <c r="G29" i="1" s="1"/>
  <c r="B2" i="17"/>
  <c r="Q29" i="1" l="1"/>
  <c r="U29" i="1"/>
  <c r="V29" i="1" s="1"/>
  <c r="M30" i="1"/>
  <c r="B2" i="18"/>
  <c r="G30" i="1" l="1"/>
  <c r="U30" i="1"/>
  <c r="V30" i="1" s="1"/>
  <c r="M31" i="1"/>
  <c r="P30" i="1"/>
  <c r="B2" i="19"/>
  <c r="G31" i="1" l="1"/>
  <c r="U31" i="1"/>
  <c r="V31" i="1" s="1"/>
  <c r="P31" i="1"/>
  <c r="M32" i="1"/>
  <c r="B2" i="20"/>
  <c r="G32" i="1" l="1"/>
  <c r="Q32" i="1" s="1"/>
  <c r="U32" i="1"/>
  <c r="V32" i="1" s="1"/>
  <c r="M33" i="1"/>
  <c r="B2" i="21"/>
  <c r="G33" i="1" l="1"/>
  <c r="U33" i="1"/>
  <c r="V33" i="1" s="1"/>
  <c r="M34" i="1"/>
  <c r="G34" i="1" s="1"/>
  <c r="P33" i="1"/>
  <c r="B2" i="22"/>
  <c r="U34" i="1" l="1"/>
  <c r="V34" i="1" s="1"/>
  <c r="M35" i="1"/>
  <c r="P34" i="1"/>
  <c r="B2" i="24"/>
  <c r="G35" i="1" l="1"/>
  <c r="U35" i="1"/>
  <c r="V35" i="1" s="1"/>
  <c r="M36" i="1"/>
  <c r="Q35" i="1"/>
  <c r="B2" i="25"/>
  <c r="G36" i="1" l="1"/>
  <c r="U36" i="1"/>
  <c r="V36" i="1" s="1"/>
  <c r="M37" i="1"/>
  <c r="Q36" i="1"/>
  <c r="B2" i="26"/>
  <c r="G37" i="1" l="1"/>
  <c r="U37" i="1"/>
  <c r="V37" i="1" s="1"/>
  <c r="Q37" i="1"/>
  <c r="M38" i="1"/>
  <c r="B2" i="27"/>
  <c r="G38" i="1" l="1"/>
  <c r="U38" i="1"/>
  <c r="V38" i="1" s="1"/>
  <c r="M39" i="1"/>
  <c r="Q38" i="1"/>
  <c r="B2" i="28"/>
  <c r="G39" i="1" l="1"/>
  <c r="U39" i="1"/>
  <c r="V39" i="1" s="1"/>
  <c r="M40" i="1"/>
  <c r="Q39" i="1"/>
  <c r="B2" i="29"/>
  <c r="G40" i="1" l="1"/>
  <c r="U40" i="1"/>
  <c r="V40" i="1" s="1"/>
  <c r="M41" i="1"/>
  <c r="Q40" i="1"/>
  <c r="B2" i="30"/>
  <c r="G41" i="1" l="1"/>
  <c r="U41" i="1"/>
  <c r="V41" i="1" s="1"/>
  <c r="O41" i="1"/>
  <c r="M42" i="1"/>
  <c r="B2" i="31"/>
  <c r="G42" i="1" l="1"/>
  <c r="U42" i="1"/>
  <c r="V42" i="1" s="1"/>
  <c r="M43" i="1"/>
  <c r="O42" i="1"/>
  <c r="B2" i="32"/>
  <c r="G43" i="1" l="1"/>
  <c r="P43" i="1" s="1"/>
  <c r="U43" i="1"/>
  <c r="V43" i="1" s="1"/>
  <c r="M44" i="1"/>
  <c r="G44" i="1" s="1"/>
  <c r="B2" i="34"/>
  <c r="U44" i="1" l="1"/>
  <c r="V44" i="1" s="1"/>
  <c r="M45" i="1"/>
  <c r="P44" i="1"/>
  <c r="B2" i="35"/>
  <c r="G45" i="1" l="1"/>
  <c r="U45" i="1"/>
  <c r="V45" i="1" s="1"/>
  <c r="P45" i="1"/>
  <c r="M46" i="1"/>
  <c r="B2" i="36"/>
  <c r="G46" i="1" l="1"/>
  <c r="U46" i="1"/>
  <c r="V46" i="1" s="1"/>
  <c r="M47" i="1"/>
  <c r="P46" i="1"/>
  <c r="B2" i="37"/>
  <c r="G47" i="1" l="1"/>
  <c r="U47" i="1"/>
  <c r="V47" i="1" s="1"/>
  <c r="M48" i="1"/>
  <c r="P47" i="1"/>
  <c r="B2" i="38"/>
  <c r="G48" i="1" l="1"/>
  <c r="P48" i="1" s="1"/>
  <c r="U48" i="1"/>
  <c r="V48" i="1" s="1"/>
  <c r="M49" i="1"/>
  <c r="B2" i="39"/>
  <c r="G49" i="1" l="1"/>
  <c r="P49" i="1" s="1"/>
  <c r="U49" i="1"/>
  <c r="V49" i="1" s="1"/>
  <c r="M50" i="1"/>
  <c r="B2" i="40"/>
  <c r="G50" i="1" l="1"/>
  <c r="U50" i="1"/>
  <c r="V50" i="1" s="1"/>
  <c r="M51" i="1"/>
  <c r="Q50" i="1"/>
  <c r="B2" i="41"/>
  <c r="G51" i="1" l="1"/>
  <c r="P51" i="1" s="1"/>
  <c r="U51" i="1"/>
  <c r="V51" i="1" s="1"/>
  <c r="M52" i="1"/>
  <c r="B2" i="42"/>
  <c r="G52" i="1" l="1"/>
  <c r="U52" i="1"/>
  <c r="V52" i="1" s="1"/>
  <c r="M53" i="1"/>
  <c r="O52" i="1"/>
  <c r="B2" i="43"/>
  <c r="G53" i="1" l="1"/>
  <c r="P53" i="1" s="1"/>
  <c r="U53" i="1"/>
  <c r="V53" i="1" s="1"/>
  <c r="M54" i="1"/>
  <c r="B2" i="44"/>
  <c r="G54" i="1" l="1"/>
  <c r="U54" i="1"/>
  <c r="V54" i="1" s="1"/>
  <c r="M55" i="1"/>
  <c r="P54" i="1"/>
  <c r="B2" i="45"/>
  <c r="G55" i="1" l="1"/>
  <c r="P55" i="1" s="1"/>
  <c r="U55" i="1"/>
  <c r="V55" i="1" s="1"/>
  <c r="M56" i="1"/>
  <c r="B2" i="46"/>
  <c r="G56" i="1" l="1"/>
  <c r="U56" i="1"/>
  <c r="V56" i="1" s="1"/>
  <c r="M57" i="1"/>
  <c r="P56" i="1"/>
  <c r="B2" i="47"/>
  <c r="G57" i="1" l="1"/>
  <c r="P57" i="1" s="1"/>
  <c r="U57" i="1"/>
  <c r="V57" i="1" s="1"/>
  <c r="M58" i="1"/>
  <c r="G58" i="1" s="1"/>
  <c r="B2" i="48"/>
  <c r="U58" i="1" l="1"/>
  <c r="V58" i="1" s="1"/>
  <c r="M59" i="1"/>
  <c r="Q58" i="1"/>
  <c r="B2" i="49"/>
  <c r="G59" i="1" l="1"/>
  <c r="P59" i="1" s="1"/>
  <c r="U59" i="1"/>
  <c r="V59" i="1" s="1"/>
  <c r="B2" i="50"/>
  <c r="B2" i="52" l="1"/>
  <c r="B2" i="5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1"/>
        </x15:connection>
      </ext>
    </extLst>
  </connection>
  <connection id="3" xr16:uid="{00000000-0015-0000-FFFF-FFFF02000000}"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1"/>
        </x15:connection>
      </ext>
    </extLst>
  </connection>
  <connection id="4" xr16:uid="{00000000-0015-0000-FFFF-FFFF03000000}"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1"/>
        </x15:connection>
      </ext>
    </extLst>
  </connection>
</connections>
</file>

<file path=xl/sharedStrings.xml><?xml version="1.0" encoding="utf-8"?>
<sst xmlns="http://schemas.openxmlformats.org/spreadsheetml/2006/main" count="6183" uniqueCount="270">
  <si>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</si>
  <si>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</si>
  <si>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</si>
  <si>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</si>
  <si>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</si>
  <si>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</si>
  <si>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</si>
  <si>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</si>
  <si>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</si>
  <si>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</si>
  <si>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</si>
  <si>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</si>
  <si>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</si>
  <si>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</si>
  <si>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</si>
  <si>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</si>
  <si>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</si>
  <si>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</si>
  <si>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assistenziali e socio-sanitari per anziani</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</si>
  <si>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</si>
  <si>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</si>
  <si>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</si>
  <si>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</si>
  <si>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</si>
  <si>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</si>
  <si>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</si>
  <si>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</si>
  <si>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</si>
  <si>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</si>
  <si>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</si>
  <si>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</si>
  <si>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</si>
  <si>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</si>
  <si>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</si>
  <si>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</si>
  <si>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</si>
  <si>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</si>
  <si>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</si>
  <si>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</si>
  <si>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</si>
  <si>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</si>
  <si>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</si>
  <si>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</si>
  <si>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</si>
  <si>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</si>
  <si>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</si>
  <si>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</si>
  <si>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</si>
  <si>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</si>
  <si>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</si>
  <si>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</si>
  <si>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</si>
  <si>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</si>
  <si>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</si>
  <si>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</si>
  <si>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</si>
  <si>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</si>
  <si>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</si>
  <si>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</si>
  <si>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</si>
  <si>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</si>
  <si>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</si>
  <si>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</si>
  <si>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</si>
  <si>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</si>
  <si>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</si>
  <si>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</si>
  <si>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</si>
  <si>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</si>
  <si>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</si>
  <si>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</si>
  <si>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</si>
  <si>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</si>
  <si>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</si>
  <si>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</si>
  <si>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</si>
  <si>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</si>
  <si>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</si>
  <si>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</si>
  <si>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</si>
  <si>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</si>
  <si>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</si>
  <si>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</si>
  <si>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</si>
  <si>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</si>
  <si>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</si>
  <si>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</si>
  <si>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</si>
  <si>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</si>
  <si>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</si>
  <si>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</si>
  <si>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</si>
  <si>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</si>
  <si>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</si>
  <si>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</si>
  <si>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</si>
  <si>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</si>
  <si>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</si>
  <si>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</si>
  <si>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</si>
  <si>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</si>
  <si>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</si>
  <si>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</si>
  <si>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</si>
  <si>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</si>
  <si>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</si>
  <si>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</si>
  <si>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</si>
  <si>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</si>
  <si>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</si>
  <si>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</si>
  <si>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</si>
  <si>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</si>
  <si>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</si>
  <si>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</si>
  <si>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</si>
  <si>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</si>
  <si>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</si>
  <si>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</si>
  <si>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</si>
  <si>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</si>
  <si>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</si>
  <si>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</si>
  <si>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</si>
  <si>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</si>
  <si>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</si>
  <si>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</si>
  <si>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</si>
  <si>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</si>
  <si>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</si>
  <si>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</si>
  <si>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</si>
  <si>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</si>
  <si>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</si>
  <si>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</si>
  <si>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</si>
  <si>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</si>
  <si>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</si>
  <si>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</si>
  <si>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</si>
  <si>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</si>
  <si>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</si>
  <si>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</si>
  <si>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</si>
  <si>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</si>
  <si>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</si>
  <si>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</si>
  <si>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</si>
  <si>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</si>
  <si>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</si>
  <si>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</si>
  <si>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</si>
  <si>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Piano Triennale per la Prevenzione della Corruzione e per la trasparenza 2018-2020</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</si>
  <si>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</si>
  <si>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</si>
  <si>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</si>
  <si>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</si>
  <si>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</si>
  <si>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</si>
  <si>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</si>
  <si>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</si>
  <si>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</si>
  <si>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</si>
  <si>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</si>
  <si>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</si>
  <si>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</si>
  <si>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</si>
  <si>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</si>
  <si>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25 - Servizi assistenziali e socio-sanitari per anziani</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</si>
  <si>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</si>
  <si>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</si>
  <si>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</si>
  <si>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</si>
  <si>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</si>
  <si>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</si>
  <si>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</si>
  <si>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</si>
  <si>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</si>
  <si>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</si>
  <si>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</si>
  <si>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</si>
  <si>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</si>
  <si>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</si>
  <si>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</si>
  <si>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</si>
  <si>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</si>
  <si>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</si>
  <si>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</si>
  <si>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</si>
  <si>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</si>
  <si>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</si>
  <si>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</si>
  <si>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</si>
  <si>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</si>
  <si>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</si>
  <si>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</si>
  <si>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</si>
  <si>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</si>
  <si>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</si>
  <si>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</si>
  <si>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</si>
  <si>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</si>
  <si>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</si>
  <si>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</si>
  <si>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</si>
  <si>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</si>
  <si>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</si>
  <si>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</si>
  <si>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</si>
  <si>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</si>
  <si>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</si>
  <si>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</si>
  <si>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</si>
  <si>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</si>
  <si>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</si>
  <si>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</si>
  <si>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</si>
  <si>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</si>
  <si>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</si>
  <si>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</si>
  <si>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</si>
  <si>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</si>
  <si>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r>
      <rPr>
        <i/>
        <u/>
        <sz val="11"/>
        <color theme="1"/>
        <rFont val="Calibri"/>
        <family val="2"/>
        <scheme val="minor"/>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theme="1"/>
        <rFont val="Calibri"/>
        <family val="2"/>
        <scheme val="minor"/>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</si>
  <si>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t>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t>
  </si>
  <si>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theme="1"/>
        <rFont val="Calibri"/>
        <family val="2"/>
        <scheme val="minor"/>
      </rPr>
      <t>[ qui ogni ente è bene che personalizzi la scheda con riferimento al soggetto gestore e alla modalità di assegnazione del servizio]</t>
    </r>
  </si>
  <si>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</si>
  <si>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</si>
  <si>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t>
  </si>
  <si>
    <r>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t>
    </r>
    <r>
      <rPr>
        <i/>
        <u/>
        <sz val="11"/>
        <color theme="1"/>
        <rFont val="Calibri"/>
        <family val="2"/>
        <scheme val="minor"/>
      </rPr>
      <t>[solo per gli enti che gestiscono i cimiteri in modo diverso dalla gestione diretta ]</t>
    </r>
    <r>
      <rPr>
        <sz val="11"/>
        <color theme="1"/>
        <rFont val="Calibri"/>
        <family val="2"/>
        <scheme val="minor"/>
      </rPr>
      <t xml:space="preserve"> ...dettagliare</t>
    </r>
  </si>
  <si>
    <t>Oltre a quanto indicato nella scheda precedente per quanto riguarda questa fattispecie si ritiene necessario adoattre un apposito regolamento e l'eventuale assegnazione di nuove tombe andrà fatta con apposito procedimento ad evidenza pubblica.</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</si>
  <si>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</si>
  <si>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</si>
  <si>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</si>
  <si>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</si>
  <si>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</si>
  <si>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</si>
  <si>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theme="1"/>
        <rFont val="Calibri"/>
        <family val="2"/>
        <scheme val="minor"/>
      </rPr>
      <t>[Se invece il comune non si è dotato di tale strumento potrà prevederne l'acquisto, anche a tal fine ...]</t>
    </r>
  </si>
  <si>
    <t>La leva militare al momento è sospesa, anche se in realtà le liste devono ancora essere compilate. Non esistono fattispecie teoriche di corruzione in questo campo.</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</si>
  <si>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</si>
  <si>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</si>
  <si>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</si>
  <si>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</si>
  <si>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</si>
  <si>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</si>
  <si>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</si>
  <si>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</si>
  <si>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</si>
  <si>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</si>
  <si>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</si>
  <si>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</si>
  <si>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</si>
  <si>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</si>
  <si>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</si>
  <si>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</si>
  <si>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</si>
  <si>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46 - 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</si>
  <si>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</si>
  <si>
    <t>Provincia di Macerata</t>
  </si>
  <si>
    <t>Assegnazione contributo autonoma sistemazione CAS</t>
  </si>
  <si>
    <t>Controllo e verifica costante sul mantenimento dei requisiti che danno titolo alla provvidenza</t>
  </si>
  <si>
    <t>Rimborso quota sociale per l'accoglienza dei soggetti fragili presso le strutture socio sanitarie del territorio nazionale.</t>
  </si>
  <si>
    <t>Inserimento soggetti sfollati presso strutture ricettive alberghiere ed extraalberghiere</t>
  </si>
  <si>
    <t>49 - Assegnazione contributo autonoma sistemazione CAS</t>
  </si>
  <si>
    <t>50 - Rimborso quota sociale per l'accoglienza dei soggetti fragili presso le strutture socio sanitarie del territorio nazionale</t>
  </si>
  <si>
    <t>51 - Inserimento soggetti sfollati presso strutture ricettive alberghiere ed extralberghiere</t>
  </si>
  <si>
    <t>Comune di Sant'Angelo in Pontano</t>
  </si>
  <si>
    <t>A chi riscontra omissioni, imprecisioni o errori è richiesto di segnalarlo all’indirizzo PEC istituzionale che è: comune.santangeloinpontano@pec.it, indirizzando apposita nota al Segretario Comunale.</t>
  </si>
  <si>
    <t>Le recenti novità che obbligano al ricorso al mercato elettronico e alla limitazione solo a determinate forniture di meccanismi semplificati di gara, sembrerebbero aver ridotto molto il rischio corruttivo. Risulta però necessaria, anche a campione, una p</t>
  </si>
  <si>
    <t>La procedura centralizzata della carta d'identità elettronica, con l'associazione delle impronte digitali, elimina pressoché totalmente ogni ipotesi corruttiva.</t>
  </si>
  <si>
    <t>Mentre l'approvigionamento idrico per usi domestici non risulta particolarmente problematico, ci possono essere dei profili di criticità nel campo dell'approvigionamento idrico per usi agricoli ed industriali e per la gestione dei pozzi privati. La ferra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</si>
</sst>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i/>
      <sz val="10"/>
      <color rgb="FFFF0000"/>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
      <sz val="11"/>
      <color theme="0"/>
      <name val="Calibri"/>
      <family val="2"/>
      <scheme val="minor"/>
    </font>
  </fonts>
  <fills count="11">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tint="0.499984740745262"/>
      </left>
      <right/>
      <top/>
      <bottom style="medium">
        <color theme="6" tint="0.79998168889431442"/>
      </bottom>
      <diagonal/>
    </border>
    <border>
      <left/>
      <right style="medium">
        <color theme="1" tint="0.499984740745262"/>
      </right>
      <top/>
      <bottom style="medium">
        <color theme="1" tint="0.499984740745262"/>
      </bottom>
      <diagonal/>
    </border>
  </borders>
  <cellStyleXfs count="2">
    <xf numFmtId="0" fontId="0" fillId="0" borderId="0"/>
    <xf numFmtId="0" fontId="14" fillId="0" borderId="0" applyNumberFormat="0" applyFill="0" applyBorder="0" applyAlignment="0" applyProtection="0"/>
  </cellStyleXfs>
  <cellXfs count="123">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30" fillId="6" borderId="4" xfId="1" applyFont="1" applyFill="1" applyBorder="1" applyAlignment="1">
      <alignment horizontal="left" vertical="center" wrapText="1"/>
    </xf>
    <xf numFmtId="2" fontId="0" fillId="0" borderId="0" xfId="0" applyNumberFormat="1" applyAlignment="1">
      <alignment horizontal="center" wrapText="1"/>
    </xf>
    <xf numFmtId="0" fontId="29" fillId="8" borderId="0" xfId="0" applyFont="1" applyFill="1"/>
    <xf numFmtId="2" fontId="28"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9"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2" fontId="33" fillId="0" borderId="0" xfId="0" applyNumberFormat="1" applyFont="1"/>
    <xf numFmtId="0" fontId="0" fillId="0" borderId="0" xfId="0" applyAlignment="1" applyProtection="1">
      <alignment wrapText="1"/>
      <protection locked="0"/>
    </xf>
    <xf numFmtId="0" fontId="28" fillId="9" borderId="33" xfId="0" applyFont="1" applyFill="1" applyBorder="1" applyAlignment="1">
      <alignment vertical="center" wrapText="1"/>
    </xf>
    <xf numFmtId="0" fontId="0" fillId="10" borderId="34" xfId="0" applyFont="1" applyFill="1" applyBorder="1" applyAlignment="1">
      <alignment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26" fillId="6" borderId="30" xfId="0" applyFont="1" applyFill="1" applyBorder="1" applyAlignment="1">
      <alignment horizontal="left" vertical="center" wrapText="1"/>
    </xf>
    <xf numFmtId="0" fontId="26" fillId="6" borderId="31" xfId="0" applyFont="1" applyFill="1" applyBorder="1" applyAlignment="1">
      <alignment horizontal="left" vertical="center" wrapText="1"/>
    </xf>
    <xf numFmtId="0" fontId="26" fillId="6" borderId="32" xfId="0" applyFont="1" applyFill="1" applyBorder="1" applyAlignment="1">
      <alignment horizontal="left"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7"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2501">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horizontal="left" vertical="center" wrapText="1"/>
    </dxf>
    <dxf>
      <alignment horizontal="left" vertical="center" wrapText="1"/>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theme="0"/>
      </font>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powerPivotData" Target="model/item.data"/><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a:extLst>
            <a:ext uri="{FF2B5EF4-FFF2-40B4-BE49-F238E27FC236}">
              <a16:creationId xmlns:a16="http://schemas.microsoft.com/office/drawing/2014/main" id="{00000000-0008-0000-0000-000003000000}"/>
            </a:ext>
          </a:extLst>
        </xdr:cNvPr>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00"/>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1 alla deliberazione della Giunta Comunale n. 19 del 08/02/2018</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iccardo Moraldi" refreshedDate="43054.382127199075" createdVersion="5" refreshedVersion="5" minRefreshableVersion="3" recordCount="53" xr:uid="{00000000-000A-0000-FFFF-FFFF00000000}">
  <cacheSource type="worksheet">
    <worksheetSource ref="G11:J64" sheet="Indice Schede"/>
  </cacheSource>
  <cacheFields count="4">
    <cacheField name="Procedimento o sottoprocedimento a rischio" numFmtId="0">
      <sharedItems count="49">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haredItems>
    </cacheField>
    <cacheField name="Probabilità" numFmtId="2">
      <sharedItems containsMixedTypes="1" containsNumber="1" minValue="1.1666666666666667" maxValue="4" count="18">
        <n v="2.5"/>
        <n v="2"/>
        <n v="3.5"/>
        <n v="2.3333333333333335"/>
        <n v="2.8333333333333335"/>
        <n v="3"/>
        <n v="1.8333333333333333"/>
        <n v="4"/>
        <n v="3.8333333333333335"/>
        <n v="2.1666666666666665"/>
        <n v="3.3333333333333335"/>
        <n v="3.1666666666666665"/>
        <n v="2.6666666666666665"/>
        <n v="3.6666666666666665"/>
        <n v="1.1666666666666667"/>
        <n v="1.3333333333333333"/>
        <n v="1.6666666666666667"/>
        <s v="Processo non sottoposto a mappatura e valutazione del rischio"/>
      </sharedItems>
    </cacheField>
    <cacheField name="Impatto" numFmtId="2">
      <sharedItems containsMixedTypes="1" containsNumber="1" minValue="0.75" maxValue="2.25" count="7">
        <n v="1.5"/>
        <n v="1.25"/>
        <n v="1.75"/>
        <n v="1"/>
        <n v="2.25"/>
        <n v="0.75"/>
        <s v=""/>
      </sharedItems>
    </cacheField>
    <cacheField name="Rischio" numFmtId="2">
      <sharedItems containsMixedTypes="1" containsNumber="1" minValue="0.875" maxValue="7" count="31">
        <n v="3.75"/>
        <n v="2.5"/>
        <n v="5.25"/>
        <n v="2.916666666666667"/>
        <n v="4.25"/>
        <n v="7"/>
        <n v="6.7083333333333339"/>
        <n v="3.5"/>
        <n v="3.7916666666666665"/>
        <n v="2.1666666666666665"/>
        <n v="3.3333333333333335"/>
        <n v="3.958333333333333"/>
        <n v="4.791666666666667"/>
        <n v="2.6666666666666665"/>
        <n v="4.125"/>
        <n v="3.541666666666667"/>
        <n v="4.166666666666667"/>
        <n v="2"/>
        <n v="4.375"/>
        <n v="4.583333333333333"/>
        <n v="0.875"/>
        <n v="3.125"/>
        <n v="3.333333333333333"/>
        <n v="2.333333333333333"/>
        <n v="1.6666666666666665"/>
        <n v="5.8333333333333339"/>
        <n v="3.208333333333333"/>
        <n v="1.5"/>
        <n v="1.6666666666666667"/>
        <n v="4.75"/>
        <s v=""/>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Orazi Colomba" refreshedDate="43573.40896296296" createdVersion="5" refreshedVersion="6" minRefreshableVersion="3" recordCount="53" xr:uid="{00000000-000A-0000-FFFF-FFFF05000000}">
  <cacheSource type="worksheet">
    <worksheetSource ref="U11:V64" sheet="Indice Schede"/>
  </cacheSource>
  <cacheFields count="2">
    <cacheField name="Processo analizzato" numFmtId="0">
      <sharedItems count="51">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49 - Assegnazione contributo autonoma sistemazione CAS"/>
        <s v=""/>
        <s v="46 - Vigilanza sulla circolazione e la sosta" u="1"/>
      </sharedItems>
    </cacheField>
    <cacheField name="Misure per la riduzione del rischio" numFmtId="0">
      <sharedItems count="43"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Quando il segretario esercita questa funzione, lo fa sempre alla presenza di un suo collaboratore che sia in grado in ogni momento di testimoniare dell'integrità dei suoi comportamenti. "/>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s v="Oltre a quanto indicato nella scheda precedente per quanto riguarda questa fattispecie si ritiene necessario adoattre un apposito regolamento e l'eventuale assegnazione di nuove tombe andrà fatta con apposito procedimento ad evidenza pubblica."/>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Vanno previste vendite di beni mobili ed immobili solo se previste in appositi bandi con tutte le regole necessarie o con regolamenti che comunque prevedano un coinvolgimento di diversi soggetti."/>
        <s v="Non si ritiene necessario adottare misure particolari"/>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s v="La leva militare al momento è sospesa, anche se in realtà le liste devono ancora essere compilate. Non esistono fattispecie teoriche di corruzione in questo campo."/>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s v="Le graduatorie per l'assegnazione degli alloggi popolari dovranno essere redatte esclusivamente da soggetti terzi rispetto ai dipendenti dell'ufficio. Ci si rivolga prioritariamente alle prestazioni di esperti di comuni e agenzie autonome."/>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Controllo e verifica costante sul mantenimento dei requisiti che danno titolo alla provvidenza"/>
        <s v=""/>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
  <r>
    <x v="0"/>
    <x v="0"/>
  </r>
  <r>
    <x v="1"/>
    <x v="1"/>
  </r>
  <r>
    <x v="2"/>
    <x v="2"/>
  </r>
  <r>
    <x v="3"/>
    <x v="3"/>
  </r>
  <r>
    <x v="4"/>
    <x v="3"/>
  </r>
  <r>
    <x v="5"/>
    <x v="4"/>
  </r>
  <r>
    <x v="6"/>
    <x v="5"/>
  </r>
  <r>
    <x v="7"/>
    <x v="6"/>
  </r>
  <r>
    <x v="8"/>
    <x v="7"/>
  </r>
  <r>
    <x v="9"/>
    <x v="7"/>
  </r>
  <r>
    <x v="10"/>
    <x v="8"/>
  </r>
  <r>
    <x v="11"/>
    <x v="9"/>
  </r>
  <r>
    <x v="12"/>
    <x v="10"/>
  </r>
  <r>
    <x v="13"/>
    <x v="11"/>
  </r>
  <r>
    <x v="14"/>
    <x v="12"/>
  </r>
  <r>
    <x v="15"/>
    <x v="13"/>
  </r>
  <r>
    <x v="16"/>
    <x v="14"/>
  </r>
  <r>
    <x v="17"/>
    <x v="15"/>
  </r>
  <r>
    <x v="18"/>
    <x v="16"/>
  </r>
  <r>
    <x v="19"/>
    <x v="16"/>
  </r>
  <r>
    <x v="20"/>
    <x v="17"/>
  </r>
  <r>
    <x v="21"/>
    <x v="18"/>
  </r>
  <r>
    <x v="22"/>
    <x v="19"/>
  </r>
  <r>
    <x v="23"/>
    <x v="20"/>
  </r>
  <r>
    <x v="24"/>
    <x v="20"/>
  </r>
  <r>
    <x v="25"/>
    <x v="20"/>
  </r>
  <r>
    <x v="26"/>
    <x v="20"/>
  </r>
  <r>
    <x v="27"/>
    <x v="21"/>
  </r>
  <r>
    <x v="28"/>
    <x v="22"/>
  </r>
  <r>
    <x v="29"/>
    <x v="23"/>
  </r>
  <r>
    <x v="30"/>
    <x v="24"/>
  </r>
  <r>
    <x v="31"/>
    <x v="25"/>
  </r>
  <r>
    <x v="32"/>
    <x v="26"/>
  </r>
  <r>
    <x v="33"/>
    <x v="27"/>
  </r>
  <r>
    <x v="34"/>
    <x v="28"/>
  </r>
  <r>
    <x v="35"/>
    <x v="29"/>
  </r>
  <r>
    <x v="36"/>
    <x v="30"/>
  </r>
  <r>
    <x v="37"/>
    <x v="30"/>
  </r>
  <r>
    <x v="38"/>
    <x v="31"/>
  </r>
  <r>
    <x v="39"/>
    <x v="32"/>
  </r>
  <r>
    <x v="40"/>
    <x v="33"/>
  </r>
  <r>
    <x v="41"/>
    <x v="34"/>
  </r>
  <r>
    <x v="42"/>
    <x v="35"/>
  </r>
  <r>
    <x v="43"/>
    <x v="36"/>
  </r>
  <r>
    <x v="44"/>
    <x v="37"/>
  </r>
  <r>
    <x v="45"/>
    <x v="38"/>
  </r>
  <r>
    <x v="46"/>
    <x v="39"/>
  </r>
  <r>
    <x v="47"/>
    <x v="40"/>
  </r>
  <r>
    <x v="48"/>
    <x v="41"/>
  </r>
  <r>
    <x v="49"/>
    <x v="42"/>
  </r>
  <r>
    <x v="49"/>
    <x v="42"/>
  </r>
  <r>
    <x v="49"/>
    <x v="42"/>
  </r>
  <r>
    <x v="49"/>
    <x v="4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ella_pivot1" cacheId="0" applyNumberFormats="0" applyBorderFormats="0" applyFontFormats="0" applyPatternFormats="0" applyAlignmentFormats="0" applyWidthHeightFormats="1" dataCaption="Valori" missingCaption=" " updatedVersion="5" minRefreshableVersion="3" showDrill="0" showDataTips="0" enableDrill="0" rowGrandTotals="0" colGrandTotals="0" createdVersion="5" indent="0" showHeaders="0" compact="0" compactData="0" multipleFieldFilters="0" fieldListSortAscending="1">
  <location ref="B20:E68" firstHeaderRow="0" firstDataRow="0" firstDataCol="4"/>
  <pivotFields count="4">
    <pivotField axis="axisRow" compact="0" outline="0" showAll="0" defaultSubtotal="0">
      <items count="49">
        <item x="4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s>
    </pivotField>
    <pivotField axis="axisRow" compact="0" outline="0" showAll="0" defaultSubtotal="0">
      <items count="18">
        <item x="14"/>
        <item x="15"/>
        <item x="16"/>
        <item x="6"/>
        <item x="1"/>
        <item x="9"/>
        <item x="3"/>
        <item x="0"/>
        <item x="12"/>
        <item x="4"/>
        <item x="5"/>
        <item x="11"/>
        <item x="10"/>
        <item x="2"/>
        <item x="13"/>
        <item x="8"/>
        <item x="7"/>
        <item x="17"/>
      </items>
    </pivotField>
    <pivotField axis="axisRow" compact="0" outline="0" showAll="0" defaultSubtotal="0">
      <items count="7">
        <item x="5"/>
        <item x="3"/>
        <item x="1"/>
        <item x="0"/>
        <item x="2"/>
        <item x="4"/>
        <item x="6"/>
      </items>
    </pivotField>
    <pivotField axis="axisRow" compact="0" outline="0" showAll="0" defaultSubtotal="0">
      <items count="31">
        <item x="20"/>
        <item x="27"/>
        <item x="24"/>
        <item x="28"/>
        <item x="17"/>
        <item x="9"/>
        <item x="23"/>
        <item x="1"/>
        <item x="13"/>
        <item x="3"/>
        <item x="21"/>
        <item x="26"/>
        <item x="22"/>
        <item x="10"/>
        <item x="7"/>
        <item x="15"/>
        <item x="0"/>
        <item x="8"/>
        <item x="11"/>
        <item x="14"/>
        <item x="16"/>
        <item x="4"/>
        <item x="18"/>
        <item x="19"/>
        <item x="29"/>
        <item x="12"/>
        <item x="2"/>
        <item x="25"/>
        <item x="6"/>
        <item x="5"/>
        <item x="30"/>
      </items>
    </pivotField>
  </pivotFields>
  <rowFields count="4">
    <field x="0"/>
    <field x="1"/>
    <field x="2"/>
    <field x="3"/>
  </rowFields>
  <rowItems count="49">
    <i>
      <x/>
      <x v="17"/>
      <x v="6"/>
      <x v="30"/>
    </i>
    <i>
      <x v="1"/>
      <x v="7"/>
      <x v="3"/>
      <x v="16"/>
    </i>
    <i>
      <x v="2"/>
      <x v="4"/>
      <x v="2"/>
      <x v="7"/>
    </i>
    <i>
      <x v="3"/>
      <x v="13"/>
      <x v="3"/>
      <x v="26"/>
    </i>
    <i>
      <x v="4"/>
      <x v="6"/>
      <x v="2"/>
      <x v="9"/>
    </i>
    <i>
      <x v="5"/>
      <x v="9"/>
      <x v="3"/>
      <x v="21"/>
    </i>
    <i>
      <x v="6"/>
      <x v="6"/>
      <x v="2"/>
      <x v="9"/>
    </i>
    <i>
      <x v="7"/>
      <x v="10"/>
      <x v="2"/>
      <x v="16"/>
    </i>
    <i>
      <x v="8"/>
      <x v="3"/>
      <x v="3"/>
      <x v="16"/>
    </i>
    <i>
      <x v="9"/>
      <x v="16"/>
      <x v="4"/>
      <x v="29"/>
    </i>
    <i>
      <x v="10"/>
      <x v="15"/>
      <x v="4"/>
      <x v="28"/>
    </i>
    <i>
      <x v="11"/>
      <x v="4"/>
      <x v="4"/>
      <x v="14"/>
    </i>
    <i>
      <x v="12"/>
      <x v="5"/>
      <x v="4"/>
      <x v="17"/>
    </i>
    <i>
      <x v="13"/>
      <x v="5"/>
      <x v="1"/>
      <x v="5"/>
    </i>
    <i>
      <x v="14"/>
      <x v="12"/>
      <x v="1"/>
      <x v="13"/>
    </i>
    <i>
      <x v="15"/>
      <x v="11"/>
      <x v="2"/>
      <x v="18"/>
    </i>
    <i>
      <x v="16"/>
      <x v="15"/>
      <x v="2"/>
      <x v="25"/>
    </i>
    <i>
      <x v="17"/>
      <x v="8"/>
      <x v="1"/>
      <x v="8"/>
    </i>
    <i>
      <x v="18"/>
      <x v="3"/>
      <x v="5"/>
      <x v="19"/>
    </i>
    <i>
      <x v="19"/>
      <x v="5"/>
      <x v="1"/>
      <x v="5"/>
    </i>
    <i>
      <x v="20"/>
      <x v="9"/>
      <x v="2"/>
      <x v="15"/>
    </i>
    <i>
      <x v="21"/>
      <x v="12"/>
      <x v="2"/>
      <x v="20"/>
    </i>
    <i>
      <x v="22"/>
      <x v="5"/>
      <x v="1"/>
      <x v="5"/>
    </i>
    <i>
      <x v="23"/>
      <x v="4"/>
      <x v="1"/>
      <x v="4"/>
    </i>
    <i>
      <x v="24"/>
      <x v="13"/>
      <x v="2"/>
      <x v="22"/>
    </i>
    <i>
      <x v="25"/>
      <x v="13"/>
      <x v="2"/>
      <x v="22"/>
    </i>
    <i>
      <x v="26"/>
      <x v="13"/>
      <x v="2"/>
      <x v="22"/>
    </i>
    <i>
      <x v="27"/>
      <x v="13"/>
      <x v="2"/>
      <x v="22"/>
    </i>
    <i>
      <x v="28"/>
      <x v="13"/>
      <x v="2"/>
      <x v="22"/>
    </i>
    <i>
      <x v="29"/>
      <x v="14"/>
      <x v="2"/>
      <x v="23"/>
    </i>
    <i>
      <x v="30"/>
      <x/>
      <x/>
      <x/>
    </i>
    <i>
      <x v="31"/>
      <x/>
      <x/>
      <x/>
    </i>
    <i>
      <x v="32"/>
      <x v="5"/>
      <x v="1"/>
      <x v="5"/>
    </i>
    <i>
      <x v="33"/>
      <x v="7"/>
      <x v="2"/>
      <x v="10"/>
    </i>
    <i>
      <x v="34"/>
      <x v="10"/>
      <x v="2"/>
      <x v="16"/>
    </i>
    <i>
      <x v="35"/>
      <x v="8"/>
      <x v="2"/>
      <x v="12"/>
    </i>
    <i>
      <x v="36"/>
      <x v="7"/>
      <x v="2"/>
      <x v="10"/>
    </i>
    <i>
      <x v="37"/>
      <x v="1"/>
      <x v="4"/>
      <x v="6"/>
    </i>
    <i>
      <x v="38"/>
      <x v="1"/>
      <x v="2"/>
      <x v="2"/>
    </i>
    <i>
      <x v="39"/>
      <x v="12"/>
      <x v="4"/>
      <x v="27"/>
    </i>
    <i>
      <x v="40"/>
      <x v="3"/>
      <x v="4"/>
      <x v="11"/>
    </i>
    <i>
      <x v="41"/>
      <x/>
      <x/>
      <x/>
    </i>
    <i>
      <x v="42"/>
      <x v="4"/>
      <x/>
      <x v="1"/>
    </i>
    <i>
      <x v="43"/>
      <x v="8"/>
      <x/>
      <x v="4"/>
    </i>
    <i>
      <x v="44"/>
      <x v="8"/>
      <x v="2"/>
      <x v="12"/>
    </i>
    <i>
      <x v="45"/>
      <x v="2"/>
      <x v="1"/>
      <x v="3"/>
    </i>
    <i>
      <x v="46"/>
      <x v="7"/>
      <x v="2"/>
      <x v="10"/>
    </i>
    <i>
      <x v="47"/>
      <x v="11"/>
      <x v="3"/>
      <x v="24"/>
    </i>
    <i>
      <x v="48"/>
      <x v="10"/>
      <x v="2"/>
      <x v="16"/>
    </i>
  </rowItems>
  <colItems count="1">
    <i/>
  </colItems>
  <formats count="120">
    <format dxfId="2497">
      <pivotArea dataOnly="0" labelOnly="1" outline="0" fieldPosition="0">
        <references count="2">
          <reference field="0" count="1" selected="0">
            <x v="0"/>
          </reference>
          <reference field="1" count="1">
            <x v="17"/>
          </reference>
        </references>
      </pivotArea>
    </format>
    <format dxfId="2496">
      <pivotArea dataOnly="0" labelOnly="1" outline="0" fieldPosition="0">
        <references count="2">
          <reference field="0" count="1" selected="0">
            <x v="0"/>
          </reference>
          <reference field="1" count="1">
            <x v="17"/>
          </reference>
        </references>
      </pivotArea>
    </format>
    <format dxfId="2495">
      <pivotArea dataOnly="0" labelOnly="1" outline="0" fieldPosition="0">
        <references count="3">
          <reference field="0" count="1" selected="0">
            <x v="0"/>
          </reference>
          <reference field="1" count="1" selected="0">
            <x v="17"/>
          </reference>
          <reference field="2" count="1">
            <x v="6"/>
          </reference>
        </references>
      </pivotArea>
    </format>
    <format dxfId="2494">
      <pivotArea dataOnly="0" labelOnly="1" outline="0" fieldPosition="0">
        <references count="4">
          <reference field="0" count="1" selected="0">
            <x v="0"/>
          </reference>
          <reference field="1" count="1" selected="0">
            <x v="17"/>
          </reference>
          <reference field="2" count="1" selected="0">
            <x v="6"/>
          </reference>
          <reference field="3" count="1">
            <x v="30"/>
          </reference>
        </references>
      </pivotArea>
    </format>
    <format dxfId="2493">
      <pivotArea dataOnly="0" labelOnly="1" outline="0" fieldPosition="0">
        <references count="2">
          <reference field="0" count="1" selected="0">
            <x v="1"/>
          </reference>
          <reference field="1" count="1">
            <x v="7"/>
          </reference>
        </references>
      </pivotArea>
    </format>
    <format dxfId="2492">
      <pivotArea dataOnly="0" labelOnly="1" outline="0" fieldPosition="0">
        <references count="2">
          <reference field="0" count="1" selected="0">
            <x v="2"/>
          </reference>
          <reference field="1" count="1">
            <x v="4"/>
          </reference>
        </references>
      </pivotArea>
    </format>
    <format dxfId="2491">
      <pivotArea dataOnly="0" labelOnly="1" outline="0" fieldPosition="0">
        <references count="2">
          <reference field="0" count="1" selected="0">
            <x v="3"/>
          </reference>
          <reference field="1" count="1">
            <x v="13"/>
          </reference>
        </references>
      </pivotArea>
    </format>
    <format dxfId="2490">
      <pivotArea dataOnly="0" labelOnly="1" outline="0" fieldPosition="0">
        <references count="2">
          <reference field="0" count="1" selected="0">
            <x v="4"/>
          </reference>
          <reference field="1" count="1">
            <x v="6"/>
          </reference>
        </references>
      </pivotArea>
    </format>
    <format dxfId="2489">
      <pivotArea dataOnly="0" labelOnly="1" outline="0" fieldPosition="0">
        <references count="2">
          <reference field="0" count="1" selected="0">
            <x v="5"/>
          </reference>
          <reference field="1" count="1">
            <x v="9"/>
          </reference>
        </references>
      </pivotArea>
    </format>
    <format dxfId="2488">
      <pivotArea dataOnly="0" labelOnly="1" outline="0" fieldPosition="0">
        <references count="2">
          <reference field="0" count="1" selected="0">
            <x v="6"/>
          </reference>
          <reference field="1" count="1">
            <x v="6"/>
          </reference>
        </references>
      </pivotArea>
    </format>
    <format dxfId="2487">
      <pivotArea dataOnly="0" labelOnly="1" outline="0" fieldPosition="0">
        <references count="2">
          <reference field="0" count="1" selected="0">
            <x v="7"/>
          </reference>
          <reference field="1" count="1">
            <x v="10"/>
          </reference>
        </references>
      </pivotArea>
    </format>
    <format dxfId="2486">
      <pivotArea dataOnly="0" labelOnly="1" outline="0" fieldPosition="0">
        <references count="2">
          <reference field="0" count="1" selected="0">
            <x v="8"/>
          </reference>
          <reference field="1" count="1">
            <x v="3"/>
          </reference>
        </references>
      </pivotArea>
    </format>
    <format dxfId="2485">
      <pivotArea dataOnly="0" labelOnly="1" outline="0" fieldPosition="0">
        <references count="2">
          <reference field="0" count="1" selected="0">
            <x v="9"/>
          </reference>
          <reference field="1" count="1">
            <x v="16"/>
          </reference>
        </references>
      </pivotArea>
    </format>
    <format dxfId="2484">
      <pivotArea dataOnly="0" labelOnly="1" outline="0" fieldPosition="0">
        <references count="2">
          <reference field="0" count="1" selected="0">
            <x v="10"/>
          </reference>
          <reference field="1" count="1">
            <x v="15"/>
          </reference>
        </references>
      </pivotArea>
    </format>
    <format dxfId="2483">
      <pivotArea dataOnly="0" labelOnly="1" outline="0" fieldPosition="0">
        <references count="2">
          <reference field="0" count="1" selected="0">
            <x v="11"/>
          </reference>
          <reference field="1" count="1">
            <x v="4"/>
          </reference>
        </references>
      </pivotArea>
    </format>
    <format dxfId="2482">
      <pivotArea dataOnly="0" labelOnly="1" outline="0" fieldPosition="0">
        <references count="2">
          <reference field="0" count="1" selected="0">
            <x v="12"/>
          </reference>
          <reference field="1" count="1">
            <x v="5"/>
          </reference>
        </references>
      </pivotArea>
    </format>
    <format dxfId="2481">
      <pivotArea dataOnly="0" labelOnly="1" outline="0" fieldPosition="0">
        <references count="2">
          <reference field="0" count="1" selected="0">
            <x v="14"/>
          </reference>
          <reference field="1" count="1">
            <x v="12"/>
          </reference>
        </references>
      </pivotArea>
    </format>
    <format dxfId="2480">
      <pivotArea dataOnly="0" labelOnly="1" outline="0" fieldPosition="0">
        <references count="2">
          <reference field="0" count="1" selected="0">
            <x v="15"/>
          </reference>
          <reference field="1" count="1">
            <x v="11"/>
          </reference>
        </references>
      </pivotArea>
    </format>
    <format dxfId="2479">
      <pivotArea dataOnly="0" labelOnly="1" outline="0" fieldPosition="0">
        <references count="2">
          <reference field="0" count="1" selected="0">
            <x v="16"/>
          </reference>
          <reference field="1" count="1">
            <x v="15"/>
          </reference>
        </references>
      </pivotArea>
    </format>
    <format dxfId="2478">
      <pivotArea dataOnly="0" labelOnly="1" outline="0" fieldPosition="0">
        <references count="2">
          <reference field="0" count="1" selected="0">
            <x v="17"/>
          </reference>
          <reference field="1" count="1">
            <x v="8"/>
          </reference>
        </references>
      </pivotArea>
    </format>
    <format dxfId="2477">
      <pivotArea dataOnly="0" labelOnly="1" outline="0" fieldPosition="0">
        <references count="2">
          <reference field="0" count="1" selected="0">
            <x v="18"/>
          </reference>
          <reference field="1" count="1">
            <x v="3"/>
          </reference>
        </references>
      </pivotArea>
    </format>
    <format dxfId="2476">
      <pivotArea dataOnly="0" labelOnly="1" outline="0" fieldPosition="0">
        <references count="2">
          <reference field="0" count="1" selected="0">
            <x v="19"/>
          </reference>
          <reference field="1" count="1">
            <x v="5"/>
          </reference>
        </references>
      </pivotArea>
    </format>
    <format dxfId="2475">
      <pivotArea dataOnly="0" labelOnly="1" outline="0" fieldPosition="0">
        <references count="2">
          <reference field="0" count="1" selected="0">
            <x v="20"/>
          </reference>
          <reference field="1" count="1">
            <x v="9"/>
          </reference>
        </references>
      </pivotArea>
    </format>
    <format dxfId="2474">
      <pivotArea dataOnly="0" labelOnly="1" outline="0" fieldPosition="0">
        <references count="2">
          <reference field="0" count="1" selected="0">
            <x v="21"/>
          </reference>
          <reference field="1" count="1">
            <x v="12"/>
          </reference>
        </references>
      </pivotArea>
    </format>
    <format dxfId="2473">
      <pivotArea dataOnly="0" labelOnly="1" outline="0" fieldPosition="0">
        <references count="2">
          <reference field="0" count="1" selected="0">
            <x v="22"/>
          </reference>
          <reference field="1" count="1">
            <x v="5"/>
          </reference>
        </references>
      </pivotArea>
    </format>
    <format dxfId="2472">
      <pivotArea dataOnly="0" labelOnly="1" outline="0" fieldPosition="0">
        <references count="2">
          <reference field="0" count="1" selected="0">
            <x v="23"/>
          </reference>
          <reference field="1" count="1">
            <x v="4"/>
          </reference>
        </references>
      </pivotArea>
    </format>
    <format dxfId="2471">
      <pivotArea dataOnly="0" labelOnly="1" outline="0" fieldPosition="0">
        <references count="2">
          <reference field="0" count="1" selected="0">
            <x v="24"/>
          </reference>
          <reference field="1" count="1">
            <x v="13"/>
          </reference>
        </references>
      </pivotArea>
    </format>
    <format dxfId="2470">
      <pivotArea dataOnly="0" labelOnly="1" outline="0" fieldPosition="0">
        <references count="2">
          <reference field="0" count="1" selected="0">
            <x v="29"/>
          </reference>
          <reference field="1" count="1">
            <x v="14"/>
          </reference>
        </references>
      </pivotArea>
    </format>
    <format dxfId="2469">
      <pivotArea dataOnly="0" labelOnly="1" outline="0" fieldPosition="0">
        <references count="2">
          <reference field="0" count="1" selected="0">
            <x v="30"/>
          </reference>
          <reference field="1" count="1">
            <x v="0"/>
          </reference>
        </references>
      </pivotArea>
    </format>
    <format dxfId="2468">
      <pivotArea dataOnly="0" labelOnly="1" outline="0" fieldPosition="0">
        <references count="2">
          <reference field="0" count="1" selected="0">
            <x v="32"/>
          </reference>
          <reference field="1" count="1">
            <x v="5"/>
          </reference>
        </references>
      </pivotArea>
    </format>
    <format dxfId="2467">
      <pivotArea dataOnly="0" labelOnly="1" outline="0" fieldPosition="0">
        <references count="2">
          <reference field="0" count="1" selected="0">
            <x v="33"/>
          </reference>
          <reference field="1" count="1">
            <x v="7"/>
          </reference>
        </references>
      </pivotArea>
    </format>
    <format dxfId="2466">
      <pivotArea dataOnly="0" labelOnly="1" outline="0" fieldPosition="0">
        <references count="2">
          <reference field="0" count="1" selected="0">
            <x v="34"/>
          </reference>
          <reference field="1" count="1">
            <x v="10"/>
          </reference>
        </references>
      </pivotArea>
    </format>
    <format dxfId="2465">
      <pivotArea dataOnly="0" labelOnly="1" outline="0" fieldPosition="0">
        <references count="2">
          <reference field="0" count="1" selected="0">
            <x v="35"/>
          </reference>
          <reference field="1" count="1">
            <x v="8"/>
          </reference>
        </references>
      </pivotArea>
    </format>
    <format dxfId="2464">
      <pivotArea dataOnly="0" labelOnly="1" outline="0" fieldPosition="0">
        <references count="2">
          <reference field="0" count="1" selected="0">
            <x v="36"/>
          </reference>
          <reference field="1" count="1">
            <x v="7"/>
          </reference>
        </references>
      </pivotArea>
    </format>
    <format dxfId="2463">
      <pivotArea dataOnly="0" labelOnly="1" outline="0" fieldPosition="0">
        <references count="2">
          <reference field="0" count="1" selected="0">
            <x v="37"/>
          </reference>
          <reference field="1" count="1">
            <x v="1"/>
          </reference>
        </references>
      </pivotArea>
    </format>
    <format dxfId="2462">
      <pivotArea dataOnly="0" labelOnly="1" outline="0" fieldPosition="0">
        <references count="2">
          <reference field="0" count="1" selected="0">
            <x v="39"/>
          </reference>
          <reference field="1" count="1">
            <x v="12"/>
          </reference>
        </references>
      </pivotArea>
    </format>
    <format dxfId="2461">
      <pivotArea dataOnly="0" labelOnly="1" outline="0" fieldPosition="0">
        <references count="2">
          <reference field="0" count="1" selected="0">
            <x v="40"/>
          </reference>
          <reference field="1" count="1">
            <x v="3"/>
          </reference>
        </references>
      </pivotArea>
    </format>
    <format dxfId="2460">
      <pivotArea dataOnly="0" labelOnly="1" outline="0" fieldPosition="0">
        <references count="2">
          <reference field="0" count="1" selected="0">
            <x v="41"/>
          </reference>
          <reference field="1" count="1">
            <x v="0"/>
          </reference>
        </references>
      </pivotArea>
    </format>
    <format dxfId="2459">
      <pivotArea dataOnly="0" labelOnly="1" outline="0" fieldPosition="0">
        <references count="2">
          <reference field="0" count="1" selected="0">
            <x v="42"/>
          </reference>
          <reference field="1" count="1">
            <x v="4"/>
          </reference>
        </references>
      </pivotArea>
    </format>
    <format dxfId="2458">
      <pivotArea dataOnly="0" labelOnly="1" outline="0" fieldPosition="0">
        <references count="2">
          <reference field="0" count="1" selected="0">
            <x v="43"/>
          </reference>
          <reference field="1" count="1">
            <x v="8"/>
          </reference>
        </references>
      </pivotArea>
    </format>
    <format dxfId="2457">
      <pivotArea dataOnly="0" labelOnly="1" outline="0" fieldPosition="0">
        <references count="2">
          <reference field="0" count="1" selected="0">
            <x v="45"/>
          </reference>
          <reference field="1" count="1">
            <x v="2"/>
          </reference>
        </references>
      </pivotArea>
    </format>
    <format dxfId="2456">
      <pivotArea dataOnly="0" labelOnly="1" outline="0" fieldPosition="0">
        <references count="2">
          <reference field="0" count="1" selected="0">
            <x v="46"/>
          </reference>
          <reference field="1" count="1">
            <x v="7"/>
          </reference>
        </references>
      </pivotArea>
    </format>
    <format dxfId="2455">
      <pivotArea dataOnly="0" labelOnly="1" outline="0" fieldPosition="0">
        <references count="2">
          <reference field="0" count="1" selected="0">
            <x v="47"/>
          </reference>
          <reference field="1" count="1">
            <x v="11"/>
          </reference>
        </references>
      </pivotArea>
    </format>
    <format dxfId="2454">
      <pivotArea dataOnly="0" labelOnly="1" outline="0" fieldPosition="0">
        <references count="2">
          <reference field="0" count="1" selected="0">
            <x v="48"/>
          </reference>
          <reference field="1" count="1">
            <x v="10"/>
          </reference>
        </references>
      </pivotArea>
    </format>
    <format dxfId="2453">
      <pivotArea dataOnly="0" labelOnly="1" outline="0" fieldPosition="0">
        <references count="3">
          <reference field="0" count="1" selected="0">
            <x v="1"/>
          </reference>
          <reference field="1" count="1" selected="0">
            <x v="7"/>
          </reference>
          <reference field="2" count="1">
            <x v="3"/>
          </reference>
        </references>
      </pivotArea>
    </format>
    <format dxfId="2452">
      <pivotArea dataOnly="0" labelOnly="1" outline="0" fieldPosition="0">
        <references count="3">
          <reference field="0" count="1" selected="0">
            <x v="2"/>
          </reference>
          <reference field="1" count="1" selected="0">
            <x v="4"/>
          </reference>
          <reference field="2" count="1">
            <x v="2"/>
          </reference>
        </references>
      </pivotArea>
    </format>
    <format dxfId="2451">
      <pivotArea dataOnly="0" labelOnly="1" outline="0" fieldPosition="0">
        <references count="3">
          <reference field="0" count="1" selected="0">
            <x v="3"/>
          </reference>
          <reference field="1" count="1" selected="0">
            <x v="13"/>
          </reference>
          <reference field="2" count="1">
            <x v="3"/>
          </reference>
        </references>
      </pivotArea>
    </format>
    <format dxfId="2450">
      <pivotArea dataOnly="0" labelOnly="1" outline="0" fieldPosition="0">
        <references count="3">
          <reference field="0" count="1" selected="0">
            <x v="4"/>
          </reference>
          <reference field="1" count="1" selected="0">
            <x v="6"/>
          </reference>
          <reference field="2" count="1">
            <x v="2"/>
          </reference>
        </references>
      </pivotArea>
    </format>
    <format dxfId="2449">
      <pivotArea dataOnly="0" labelOnly="1" outline="0" fieldPosition="0">
        <references count="3">
          <reference field="0" count="1" selected="0">
            <x v="5"/>
          </reference>
          <reference field="1" count="1" selected="0">
            <x v="9"/>
          </reference>
          <reference field="2" count="1">
            <x v="3"/>
          </reference>
        </references>
      </pivotArea>
    </format>
    <format dxfId="2448">
      <pivotArea dataOnly="0" labelOnly="1" outline="0" fieldPosition="0">
        <references count="3">
          <reference field="0" count="1" selected="0">
            <x v="6"/>
          </reference>
          <reference field="1" count="1" selected="0">
            <x v="6"/>
          </reference>
          <reference field="2" count="1">
            <x v="2"/>
          </reference>
        </references>
      </pivotArea>
    </format>
    <format dxfId="2447">
      <pivotArea dataOnly="0" labelOnly="1" outline="0" fieldPosition="0">
        <references count="3">
          <reference field="0" count="1" selected="0">
            <x v="8"/>
          </reference>
          <reference field="1" count="1" selected="0">
            <x v="3"/>
          </reference>
          <reference field="2" count="1">
            <x v="3"/>
          </reference>
        </references>
      </pivotArea>
    </format>
    <format dxfId="2446">
      <pivotArea dataOnly="0" labelOnly="1" outline="0" fieldPosition="0">
        <references count="3">
          <reference field="0" count="1" selected="0">
            <x v="9"/>
          </reference>
          <reference field="1" count="1" selected="0">
            <x v="16"/>
          </reference>
          <reference field="2" count="1">
            <x v="4"/>
          </reference>
        </references>
      </pivotArea>
    </format>
    <format dxfId="2445">
      <pivotArea dataOnly="0" labelOnly="1" outline="0" fieldPosition="0">
        <references count="3">
          <reference field="0" count="1" selected="0">
            <x v="13"/>
          </reference>
          <reference field="1" count="1" selected="0">
            <x v="5"/>
          </reference>
          <reference field="2" count="1">
            <x v="1"/>
          </reference>
        </references>
      </pivotArea>
    </format>
    <format dxfId="2444">
      <pivotArea dataOnly="0" labelOnly="1" outline="0" fieldPosition="0">
        <references count="3">
          <reference field="0" count="1" selected="0">
            <x v="15"/>
          </reference>
          <reference field="1" count="1" selected="0">
            <x v="11"/>
          </reference>
          <reference field="2" count="1">
            <x v="2"/>
          </reference>
        </references>
      </pivotArea>
    </format>
    <format dxfId="2443">
      <pivotArea dataOnly="0" labelOnly="1" outline="0" fieldPosition="0">
        <references count="3">
          <reference field="0" count="1" selected="0">
            <x v="17"/>
          </reference>
          <reference field="1" count="1" selected="0">
            <x v="8"/>
          </reference>
          <reference field="2" count="1">
            <x v="1"/>
          </reference>
        </references>
      </pivotArea>
    </format>
    <format dxfId="2442">
      <pivotArea dataOnly="0" labelOnly="1" outline="0" fieldPosition="0">
        <references count="3">
          <reference field="0" count="1" selected="0">
            <x v="18"/>
          </reference>
          <reference field="1" count="1" selected="0">
            <x v="3"/>
          </reference>
          <reference field="2" count="1">
            <x v="5"/>
          </reference>
        </references>
      </pivotArea>
    </format>
    <format dxfId="2441">
      <pivotArea dataOnly="0" labelOnly="1" outline="0" fieldPosition="0">
        <references count="3">
          <reference field="0" count="1" selected="0">
            <x v="19"/>
          </reference>
          <reference field="1" count="1" selected="0">
            <x v="5"/>
          </reference>
          <reference field="2" count="1">
            <x v="1"/>
          </reference>
        </references>
      </pivotArea>
    </format>
    <format dxfId="2440">
      <pivotArea dataOnly="0" labelOnly="1" outline="0" fieldPosition="0">
        <references count="3">
          <reference field="0" count="1" selected="0">
            <x v="20"/>
          </reference>
          <reference field="1" count="1" selected="0">
            <x v="9"/>
          </reference>
          <reference field="2" count="1">
            <x v="2"/>
          </reference>
        </references>
      </pivotArea>
    </format>
    <format dxfId="2439">
      <pivotArea dataOnly="0" labelOnly="1" outline="0" fieldPosition="0">
        <references count="3">
          <reference field="0" count="1" selected="0">
            <x v="22"/>
          </reference>
          <reference field="1" count="1" selected="0">
            <x v="5"/>
          </reference>
          <reference field="2" count="1">
            <x v="1"/>
          </reference>
        </references>
      </pivotArea>
    </format>
    <format dxfId="2438">
      <pivotArea dataOnly="0" labelOnly="1" outline="0" fieldPosition="0">
        <references count="3">
          <reference field="0" count="1" selected="0">
            <x v="24"/>
          </reference>
          <reference field="1" count="1" selected="0">
            <x v="13"/>
          </reference>
          <reference field="2" count="1">
            <x v="2"/>
          </reference>
        </references>
      </pivotArea>
    </format>
    <format dxfId="2437">
      <pivotArea dataOnly="0" labelOnly="1" outline="0" fieldPosition="0">
        <references count="3">
          <reference field="0" count="1" selected="0">
            <x v="30"/>
          </reference>
          <reference field="1" count="1" selected="0">
            <x v="0"/>
          </reference>
          <reference field="2" count="1">
            <x v="0"/>
          </reference>
        </references>
      </pivotArea>
    </format>
    <format dxfId="2436">
      <pivotArea dataOnly="0" labelOnly="1" outline="0" fieldPosition="0">
        <references count="3">
          <reference field="0" count="1" selected="0">
            <x v="32"/>
          </reference>
          <reference field="1" count="1" selected="0">
            <x v="5"/>
          </reference>
          <reference field="2" count="1">
            <x v="1"/>
          </reference>
        </references>
      </pivotArea>
    </format>
    <format dxfId="2435">
      <pivotArea dataOnly="0" labelOnly="1" outline="0" fieldPosition="0">
        <references count="3">
          <reference field="0" count="1" selected="0">
            <x v="33"/>
          </reference>
          <reference field="1" count="1" selected="0">
            <x v="7"/>
          </reference>
          <reference field="2" count="1">
            <x v="2"/>
          </reference>
        </references>
      </pivotArea>
    </format>
    <format dxfId="2434">
      <pivotArea dataOnly="0" labelOnly="1" outline="0" fieldPosition="0">
        <references count="3">
          <reference field="0" count="1" selected="0">
            <x v="37"/>
          </reference>
          <reference field="1" count="1" selected="0">
            <x v="1"/>
          </reference>
          <reference field="2" count="1">
            <x v="4"/>
          </reference>
        </references>
      </pivotArea>
    </format>
    <format dxfId="2433">
      <pivotArea dataOnly="0" labelOnly="1" outline="0" fieldPosition="0">
        <references count="3">
          <reference field="0" count="1" selected="0">
            <x v="38"/>
          </reference>
          <reference field="1" count="1" selected="0">
            <x v="1"/>
          </reference>
          <reference field="2" count="1">
            <x v="2"/>
          </reference>
        </references>
      </pivotArea>
    </format>
    <format dxfId="2432">
      <pivotArea dataOnly="0" labelOnly="1" outline="0" fieldPosition="0">
        <references count="3">
          <reference field="0" count="1" selected="0">
            <x v="39"/>
          </reference>
          <reference field="1" count="1" selected="0">
            <x v="12"/>
          </reference>
          <reference field="2" count="1">
            <x v="4"/>
          </reference>
        </references>
      </pivotArea>
    </format>
    <format dxfId="2431">
      <pivotArea dataOnly="0" labelOnly="1" outline="0" fieldPosition="0">
        <references count="3">
          <reference field="0" count="1" selected="0">
            <x v="41"/>
          </reference>
          <reference field="1" count="1" selected="0">
            <x v="0"/>
          </reference>
          <reference field="2" count="1">
            <x v="0"/>
          </reference>
        </references>
      </pivotArea>
    </format>
    <format dxfId="2430">
      <pivotArea dataOnly="0" labelOnly="1" outline="0" fieldPosition="0">
        <references count="3">
          <reference field="0" count="1" selected="0">
            <x v="44"/>
          </reference>
          <reference field="1" count="1" selected="0">
            <x v="8"/>
          </reference>
          <reference field="2" count="1">
            <x v="2"/>
          </reference>
        </references>
      </pivotArea>
    </format>
    <format dxfId="2429">
      <pivotArea dataOnly="0" labelOnly="1" outline="0" fieldPosition="0">
        <references count="3">
          <reference field="0" count="1" selected="0">
            <x v="45"/>
          </reference>
          <reference field="1" count="1" selected="0">
            <x v="2"/>
          </reference>
          <reference field="2" count="1">
            <x v="1"/>
          </reference>
        </references>
      </pivotArea>
    </format>
    <format dxfId="2428">
      <pivotArea dataOnly="0" labelOnly="1" outline="0" fieldPosition="0">
        <references count="3">
          <reference field="0" count="1" selected="0">
            <x v="46"/>
          </reference>
          <reference field="1" count="1" selected="0">
            <x v="7"/>
          </reference>
          <reference field="2" count="1">
            <x v="2"/>
          </reference>
        </references>
      </pivotArea>
    </format>
    <format dxfId="2427">
      <pivotArea dataOnly="0" labelOnly="1" outline="0" fieldPosition="0">
        <references count="3">
          <reference field="0" count="1" selected="0">
            <x v="47"/>
          </reference>
          <reference field="1" count="1" selected="0">
            <x v="11"/>
          </reference>
          <reference field="2" count="1">
            <x v="3"/>
          </reference>
        </references>
      </pivotArea>
    </format>
    <format dxfId="2426">
      <pivotArea dataOnly="0" labelOnly="1" outline="0" fieldPosition="0">
        <references count="3">
          <reference field="0" count="1" selected="0">
            <x v="48"/>
          </reference>
          <reference field="1" count="1" selected="0">
            <x v="10"/>
          </reference>
          <reference field="2" count="1">
            <x v="2"/>
          </reference>
        </references>
      </pivotArea>
    </format>
    <format dxfId="2425">
      <pivotArea dataOnly="0" labelOnly="1" outline="0" fieldPosition="0">
        <references count="4">
          <reference field="0" count="1" selected="0">
            <x v="1"/>
          </reference>
          <reference field="1" count="1" selected="0">
            <x v="7"/>
          </reference>
          <reference field="2" count="1" selected="0">
            <x v="3"/>
          </reference>
          <reference field="3" count="1">
            <x v="16"/>
          </reference>
        </references>
      </pivotArea>
    </format>
    <format dxfId="2424">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2423">
      <pivotArea dataOnly="0" labelOnly="1" outline="0" fieldPosition="0">
        <references count="4">
          <reference field="0" count="1" selected="0">
            <x v="3"/>
          </reference>
          <reference field="1" count="1" selected="0">
            <x v="13"/>
          </reference>
          <reference field="2" count="1" selected="0">
            <x v="3"/>
          </reference>
          <reference field="3" count="1">
            <x v="26"/>
          </reference>
        </references>
      </pivotArea>
    </format>
    <format dxfId="2422">
      <pivotArea dataOnly="0" labelOnly="1" outline="0" fieldPosition="0">
        <references count="4">
          <reference field="0" count="1" selected="0">
            <x v="4"/>
          </reference>
          <reference field="1" count="1" selected="0">
            <x v="6"/>
          </reference>
          <reference field="2" count="1" selected="0">
            <x v="2"/>
          </reference>
          <reference field="3" count="1">
            <x v="9"/>
          </reference>
        </references>
      </pivotArea>
    </format>
    <format dxfId="2421">
      <pivotArea dataOnly="0" labelOnly="1" outline="0" fieldPosition="0">
        <references count="4">
          <reference field="0" count="1" selected="0">
            <x v="5"/>
          </reference>
          <reference field="1" count="1" selected="0">
            <x v="9"/>
          </reference>
          <reference field="2" count="1" selected="0">
            <x v="3"/>
          </reference>
          <reference field="3" count="1">
            <x v="21"/>
          </reference>
        </references>
      </pivotArea>
    </format>
    <format dxfId="2420">
      <pivotArea dataOnly="0" labelOnly="1" outline="0" fieldPosition="0">
        <references count="4">
          <reference field="0" count="1" selected="0">
            <x v="6"/>
          </reference>
          <reference field="1" count="1" selected="0">
            <x v="6"/>
          </reference>
          <reference field="2" count="1" selected="0">
            <x v="2"/>
          </reference>
          <reference field="3" count="1">
            <x v="9"/>
          </reference>
        </references>
      </pivotArea>
    </format>
    <format dxfId="2419">
      <pivotArea dataOnly="0" labelOnly="1" outline="0" fieldPosition="0">
        <references count="4">
          <reference field="0" count="1" selected="0">
            <x v="7"/>
          </reference>
          <reference field="1" count="1" selected="0">
            <x v="10"/>
          </reference>
          <reference field="2" count="1" selected="0">
            <x v="2"/>
          </reference>
          <reference field="3" count="1">
            <x v="16"/>
          </reference>
        </references>
      </pivotArea>
    </format>
    <format dxfId="2418">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2417">
      <pivotArea dataOnly="0" labelOnly="1" outline="0" fieldPosition="0">
        <references count="4">
          <reference field="0" count="1" selected="0">
            <x v="9"/>
          </reference>
          <reference field="1" count="1" selected="0">
            <x v="16"/>
          </reference>
          <reference field="2" count="1" selected="0">
            <x v="4"/>
          </reference>
          <reference field="3" count="1">
            <x v="29"/>
          </reference>
        </references>
      </pivotArea>
    </format>
    <format dxfId="2416">
      <pivotArea dataOnly="0" labelOnly="1" outline="0" fieldPosition="0">
        <references count="4">
          <reference field="0" count="1" selected="0">
            <x v="10"/>
          </reference>
          <reference field="1" count="1" selected="0">
            <x v="15"/>
          </reference>
          <reference field="2" count="1" selected="0">
            <x v="4"/>
          </reference>
          <reference field="3" count="1">
            <x v="28"/>
          </reference>
        </references>
      </pivotArea>
    </format>
    <format dxfId="2415">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2414">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2413">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2412">
      <pivotArea dataOnly="0" labelOnly="1" outline="0" fieldPosition="0">
        <references count="4">
          <reference field="0" count="1" selected="0">
            <x v="14"/>
          </reference>
          <reference field="1" count="1" selected="0">
            <x v="12"/>
          </reference>
          <reference field="2" count="1" selected="0">
            <x v="1"/>
          </reference>
          <reference field="3" count="1">
            <x v="13"/>
          </reference>
        </references>
      </pivotArea>
    </format>
    <format dxfId="2411">
      <pivotArea dataOnly="0" labelOnly="1" outline="0" fieldPosition="0">
        <references count="4">
          <reference field="0" count="1" selected="0">
            <x v="15"/>
          </reference>
          <reference field="1" count="1" selected="0">
            <x v="11"/>
          </reference>
          <reference field="2" count="1" selected="0">
            <x v="2"/>
          </reference>
          <reference field="3" count="1">
            <x v="18"/>
          </reference>
        </references>
      </pivotArea>
    </format>
    <format dxfId="2410">
      <pivotArea dataOnly="0" labelOnly="1" outline="0" fieldPosition="0">
        <references count="4">
          <reference field="0" count="1" selected="0">
            <x v="16"/>
          </reference>
          <reference field="1" count="1" selected="0">
            <x v="15"/>
          </reference>
          <reference field="2" count="1" selected="0">
            <x v="2"/>
          </reference>
          <reference field="3" count="1">
            <x v="25"/>
          </reference>
        </references>
      </pivotArea>
    </format>
    <format dxfId="2409">
      <pivotArea dataOnly="0" labelOnly="1" outline="0" fieldPosition="0">
        <references count="4">
          <reference field="0" count="1" selected="0">
            <x v="17"/>
          </reference>
          <reference field="1" count="1" selected="0">
            <x v="8"/>
          </reference>
          <reference field="2" count="1" selected="0">
            <x v="1"/>
          </reference>
          <reference field="3" count="1">
            <x v="8"/>
          </reference>
        </references>
      </pivotArea>
    </format>
    <format dxfId="2408">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2407">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2406">
      <pivotArea dataOnly="0" labelOnly="1" outline="0" fieldPosition="0">
        <references count="4">
          <reference field="0" count="1" selected="0">
            <x v="20"/>
          </reference>
          <reference field="1" count="1" selected="0">
            <x v="9"/>
          </reference>
          <reference field="2" count="1" selected="0">
            <x v="2"/>
          </reference>
          <reference field="3" count="1">
            <x v="15"/>
          </reference>
        </references>
      </pivotArea>
    </format>
    <format dxfId="2405">
      <pivotArea dataOnly="0" labelOnly="1" outline="0" fieldPosition="0">
        <references count="4">
          <reference field="0" count="1" selected="0">
            <x v="21"/>
          </reference>
          <reference field="1" count="1" selected="0">
            <x v="12"/>
          </reference>
          <reference field="2" count="1" selected="0">
            <x v="2"/>
          </reference>
          <reference field="3" count="1">
            <x v="20"/>
          </reference>
        </references>
      </pivotArea>
    </format>
    <format dxfId="2404">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2403">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2402">
      <pivotArea dataOnly="0" labelOnly="1" outline="0" fieldPosition="0">
        <references count="4">
          <reference field="0" count="1" selected="0">
            <x v="24"/>
          </reference>
          <reference field="1" count="1" selected="0">
            <x v="13"/>
          </reference>
          <reference field="2" count="1" selected="0">
            <x v="2"/>
          </reference>
          <reference field="3" count="1">
            <x v="22"/>
          </reference>
        </references>
      </pivotArea>
    </format>
    <format dxfId="2401">
      <pivotArea dataOnly="0" labelOnly="1" outline="0" fieldPosition="0">
        <references count="4">
          <reference field="0" count="1" selected="0">
            <x v="25"/>
          </reference>
          <reference field="1" count="1" selected="0">
            <x v="13"/>
          </reference>
          <reference field="2" count="1" selected="0">
            <x v="2"/>
          </reference>
          <reference field="3" count="1">
            <x v="22"/>
          </reference>
        </references>
      </pivotArea>
    </format>
    <format dxfId="2400">
      <pivotArea dataOnly="0" labelOnly="1" outline="0" fieldPosition="0">
        <references count="4">
          <reference field="0" count="1" selected="0">
            <x v="26"/>
          </reference>
          <reference field="1" count="1" selected="0">
            <x v="13"/>
          </reference>
          <reference field="2" count="1" selected="0">
            <x v="2"/>
          </reference>
          <reference field="3" count="1">
            <x v="22"/>
          </reference>
        </references>
      </pivotArea>
    </format>
    <format dxfId="2399">
      <pivotArea dataOnly="0" labelOnly="1" outline="0" fieldPosition="0">
        <references count="4">
          <reference field="0" count="1" selected="0">
            <x v="27"/>
          </reference>
          <reference field="1" count="1" selected="0">
            <x v="13"/>
          </reference>
          <reference field="2" count="1" selected="0">
            <x v="2"/>
          </reference>
          <reference field="3" count="1">
            <x v="22"/>
          </reference>
        </references>
      </pivotArea>
    </format>
    <format dxfId="2398">
      <pivotArea dataOnly="0" labelOnly="1" outline="0" fieldPosition="0">
        <references count="4">
          <reference field="0" count="1" selected="0">
            <x v="28"/>
          </reference>
          <reference field="1" count="1" selected="0">
            <x v="13"/>
          </reference>
          <reference field="2" count="1" selected="0">
            <x v="2"/>
          </reference>
          <reference field="3" count="1">
            <x v="22"/>
          </reference>
        </references>
      </pivotArea>
    </format>
    <format dxfId="2397">
      <pivotArea dataOnly="0" labelOnly="1" outline="0" fieldPosition="0">
        <references count="4">
          <reference field="0" count="1" selected="0">
            <x v="29"/>
          </reference>
          <reference field="1" count="1" selected="0">
            <x v="14"/>
          </reference>
          <reference field="2" count="1" selected="0">
            <x v="2"/>
          </reference>
          <reference field="3" count="1">
            <x v="23"/>
          </reference>
        </references>
      </pivotArea>
    </format>
    <format dxfId="2396">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2395">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2394">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2393">
      <pivotArea dataOnly="0" labelOnly="1" outline="0" fieldPosition="0">
        <references count="4">
          <reference field="0" count="1" selected="0">
            <x v="33"/>
          </reference>
          <reference field="1" count="1" selected="0">
            <x v="7"/>
          </reference>
          <reference field="2" count="1" selected="0">
            <x v="2"/>
          </reference>
          <reference field="3" count="1">
            <x v="10"/>
          </reference>
        </references>
      </pivotArea>
    </format>
    <format dxfId="2392">
      <pivotArea dataOnly="0" labelOnly="1" outline="0" fieldPosition="0">
        <references count="4">
          <reference field="0" count="1" selected="0">
            <x v="34"/>
          </reference>
          <reference field="1" count="1" selected="0">
            <x v="10"/>
          </reference>
          <reference field="2" count="1" selected="0">
            <x v="2"/>
          </reference>
          <reference field="3" count="1">
            <x v="16"/>
          </reference>
        </references>
      </pivotArea>
    </format>
    <format dxfId="2391">
      <pivotArea dataOnly="0" labelOnly="1" outline="0" fieldPosition="0">
        <references count="4">
          <reference field="0" count="1" selected="0">
            <x v="35"/>
          </reference>
          <reference field="1" count="1" selected="0">
            <x v="8"/>
          </reference>
          <reference field="2" count="1" selected="0">
            <x v="2"/>
          </reference>
          <reference field="3" count="1">
            <x v="12"/>
          </reference>
        </references>
      </pivotArea>
    </format>
    <format dxfId="2390">
      <pivotArea dataOnly="0" labelOnly="1" outline="0" fieldPosition="0">
        <references count="4">
          <reference field="0" count="1" selected="0">
            <x v="36"/>
          </reference>
          <reference field="1" count="1" selected="0">
            <x v="7"/>
          </reference>
          <reference field="2" count="1" selected="0">
            <x v="2"/>
          </reference>
          <reference field="3" count="1">
            <x v="10"/>
          </reference>
        </references>
      </pivotArea>
    </format>
    <format dxfId="2389">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2388">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2387">
      <pivotArea dataOnly="0" labelOnly="1" outline="0" fieldPosition="0">
        <references count="4">
          <reference field="0" count="1" selected="0">
            <x v="39"/>
          </reference>
          <reference field="1" count="1" selected="0">
            <x v="12"/>
          </reference>
          <reference field="2" count="1" selected="0">
            <x v="4"/>
          </reference>
          <reference field="3" count="1">
            <x v="27"/>
          </reference>
        </references>
      </pivotArea>
    </format>
    <format dxfId="2386">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2385">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2384">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2383">
      <pivotArea dataOnly="0" labelOnly="1" outline="0" fieldPosition="0">
        <references count="4">
          <reference field="0" count="1" selected="0">
            <x v="43"/>
          </reference>
          <reference field="1" count="1" selected="0">
            <x v="8"/>
          </reference>
          <reference field="2" count="1" selected="0">
            <x v="0"/>
          </reference>
          <reference field="3" count="1">
            <x v="4"/>
          </reference>
        </references>
      </pivotArea>
    </format>
    <format dxfId="2382">
      <pivotArea dataOnly="0" labelOnly="1" outline="0" fieldPosition="0">
        <references count="4">
          <reference field="0" count="1" selected="0">
            <x v="44"/>
          </reference>
          <reference field="1" count="1" selected="0">
            <x v="8"/>
          </reference>
          <reference field="2" count="1" selected="0">
            <x v="2"/>
          </reference>
          <reference field="3" count="1">
            <x v="12"/>
          </reference>
        </references>
      </pivotArea>
    </format>
    <format dxfId="2381">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2380">
      <pivotArea dataOnly="0" labelOnly="1" outline="0" fieldPosition="0">
        <references count="4">
          <reference field="0" count="1" selected="0">
            <x v="46"/>
          </reference>
          <reference field="1" count="1" selected="0">
            <x v="7"/>
          </reference>
          <reference field="2" count="1" selected="0">
            <x v="2"/>
          </reference>
          <reference field="3" count="1">
            <x v="10"/>
          </reference>
        </references>
      </pivotArea>
    </format>
    <format dxfId="2379">
      <pivotArea dataOnly="0" labelOnly="1" outline="0" fieldPosition="0">
        <references count="4">
          <reference field="0" count="1" selected="0">
            <x v="47"/>
          </reference>
          <reference field="1" count="1" selected="0">
            <x v="11"/>
          </reference>
          <reference field="2" count="1" selected="0">
            <x v="3"/>
          </reference>
          <reference field="3" count="1">
            <x v="24"/>
          </reference>
        </references>
      </pivotArea>
    </format>
    <format dxfId="2378">
      <pivotArea dataOnly="0" labelOnly="1" outline="0" fieldPosition="0">
        <references count="4">
          <reference field="0" count="1" selected="0">
            <x v="48"/>
          </reference>
          <reference field="1" count="1" selected="0">
            <x v="10"/>
          </reference>
          <reference field="2" count="1" selected="0">
            <x v="2"/>
          </reference>
          <reference field="3" count="1">
            <x v="16"/>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1" cacheId="9" applyNumberFormats="0" applyBorderFormats="0" applyFontFormats="0" applyPatternFormats="0" applyAlignmentFormats="0" applyWidthHeightFormats="1" dataCaption="Valori" updatedVersion="6" minRefreshableVersion="3" showDrill="0" showDataTips="0" enableDrill="0" rowGrandTotals="0" colGrandTotals="0" itemPrintTitles="1" createdVersion="5" indent="0" showHeaders="0" compact="0" compactData="0" multipleFieldFilters="0">
  <location ref="B6:C55" firstHeaderRow="0" firstDataRow="0" firstDataCol="2"/>
  <pivotFields count="2">
    <pivotField axis="axisRow" compact="0" outline="0" showAll="0" defaultSubtotal="0">
      <items count="51">
        <item x="4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m="1" x="50"/>
        <item x="46"/>
        <item x="47"/>
        <item x="45"/>
        <item x="48"/>
      </items>
    </pivotField>
    <pivotField axis="axisRow" compact="0" outline="0" showAll="0" defaultSubtotal="0">
      <items count="43">
        <item x="42"/>
        <item x="7"/>
        <item x="17"/>
        <item x="9"/>
        <item n="I due fattori maggiori di rischio corruttivo sono legati alla rilevanza esterna del processo e al suo impatto economico. Si ritiene pertanto necessario adottare ogni misura possibile affinché le commissioni di concorso si adoperino nella massima traspare" x="0"/>
        <item x="22"/>
        <item x="40"/>
        <item x="25"/>
        <item x="11"/>
        <item x="6"/>
        <item x="5"/>
        <item x="18"/>
        <item x="33"/>
        <item x="34"/>
        <item x="12"/>
        <item x="14"/>
        <item x="4"/>
        <item x="36"/>
        <item x="10"/>
        <item x="35"/>
        <item n="Le recenti novità che obbligano al ricorso al mercato elettronico e alla limitazione solo a determinate forniture di meccanismi semplificati di gara, sembrerebbero aver ridotto molto il rischio corruttivo. Risulta però necessaria, anche a campione, una p" x="3"/>
        <item n="Mentre l'approvigionamento idrico per usi domestici non risulta particolarmente problematico, ci possono essere dei profili di criticità nel campo dell'approvigionamento idrico per usi agricoli ed industriali e per la gestione dei pozzi privati. La ferra" x="38"/>
        <item x="39"/>
        <item x="23"/>
        <item x="24"/>
        <item x="30"/>
        <item x="26"/>
        <item x="28"/>
        <item x="20"/>
        <item x="21"/>
        <item x="2"/>
        <item x="8"/>
        <item x="32"/>
        <item x="15"/>
        <item x="37"/>
        <item x="13"/>
        <item x="1"/>
        <item n="La procedura centralizzata della carta d'identità elettronica, con l'associazione delle impronte digitali, elimina pressoché totalmente ogni ipotesi corruttiva." x="19"/>
        <item x="16"/>
        <item x="27"/>
        <item x="31"/>
        <item x="29"/>
        <item x="41"/>
      </items>
    </pivotField>
  </pivotFields>
  <rowFields count="2">
    <field x="0"/>
    <field x="1"/>
  </rowFields>
  <rowItems count="50">
    <i>
      <x/>
      <x/>
    </i>
    <i>
      <x v="1"/>
      <x v="4"/>
    </i>
    <i>
      <x v="2"/>
      <x v="36"/>
    </i>
    <i>
      <x v="3"/>
      <x v="30"/>
    </i>
    <i>
      <x v="4"/>
      <x v="20"/>
    </i>
    <i>
      <x v="5"/>
      <x v="20"/>
    </i>
    <i>
      <x v="6"/>
      <x v="16"/>
    </i>
    <i>
      <x v="7"/>
      <x v="10"/>
    </i>
    <i>
      <x v="8"/>
      <x v="9"/>
    </i>
    <i>
      <x v="9"/>
      <x v="1"/>
    </i>
    <i>
      <x v="10"/>
      <x v="1"/>
    </i>
    <i>
      <x v="11"/>
      <x v="31"/>
    </i>
    <i>
      <x v="12"/>
      <x v="3"/>
    </i>
    <i>
      <x v="13"/>
      <x v="18"/>
    </i>
    <i>
      <x v="14"/>
      <x v="8"/>
    </i>
    <i>
      <x v="15"/>
      <x v="14"/>
    </i>
    <i>
      <x v="16"/>
      <x v="35"/>
    </i>
    <i>
      <x v="17"/>
      <x v="15"/>
    </i>
    <i>
      <x v="18"/>
      <x v="33"/>
    </i>
    <i>
      <x v="19"/>
      <x v="38"/>
    </i>
    <i>
      <x v="20"/>
      <x v="38"/>
    </i>
    <i>
      <x v="21"/>
      <x v="2"/>
    </i>
    <i>
      <x v="22"/>
      <x v="11"/>
    </i>
    <i>
      <x v="23"/>
      <x v="37"/>
    </i>
    <i>
      <x v="24"/>
      <x v="28"/>
    </i>
    <i>
      <x v="25"/>
      <x v="28"/>
    </i>
    <i>
      <x v="26"/>
      <x v="28"/>
    </i>
    <i>
      <x v="27"/>
      <x v="28"/>
    </i>
    <i>
      <x v="28"/>
      <x v="29"/>
    </i>
    <i>
      <x v="29"/>
      <x v="5"/>
    </i>
    <i>
      <x v="30"/>
      <x v="23"/>
    </i>
    <i>
      <x v="31"/>
      <x v="24"/>
    </i>
    <i>
      <x v="32"/>
      <x v="7"/>
    </i>
    <i>
      <x v="33"/>
      <x v="26"/>
    </i>
    <i>
      <x v="34"/>
      <x v="39"/>
    </i>
    <i>
      <x v="35"/>
      <x v="27"/>
    </i>
    <i>
      <x v="36"/>
      <x v="41"/>
    </i>
    <i>
      <x v="37"/>
      <x v="25"/>
    </i>
    <i>
      <x v="38"/>
      <x v="25"/>
    </i>
    <i>
      <x v="39"/>
      <x v="40"/>
    </i>
    <i>
      <x v="40"/>
      <x v="32"/>
    </i>
    <i>
      <x v="41"/>
      <x v="12"/>
    </i>
    <i>
      <x v="42"/>
      <x v="13"/>
    </i>
    <i>
      <x v="43"/>
      <x v="19"/>
    </i>
    <i>
      <x v="44"/>
      <x v="17"/>
    </i>
    <i>
      <x v="45"/>
      <x v="34"/>
    </i>
    <i>
      <x v="47"/>
      <x v="22"/>
    </i>
    <i>
      <x v="48"/>
      <x v="6"/>
    </i>
    <i>
      <x v="49"/>
      <x v="21"/>
    </i>
    <i>
      <x v="50"/>
      <x v="42"/>
    </i>
  </rowItems>
  <colItems count="1">
    <i/>
  </colItems>
  <formats count="397">
    <format dxfId="2377">
      <pivotArea dataOnly="0" labelOnly="1" outline="0" fieldPosition="0">
        <references count="2">
          <reference field="0" count="1" selected="0">
            <x v="0"/>
          </reference>
          <reference field="1" count="0"/>
        </references>
      </pivotArea>
    </format>
    <format dxfId="2376">
      <pivotArea dataOnly="0" labelOnly="1" outline="0" fieldPosition="0">
        <references count="1">
          <reference field="0" count="1">
            <x v="0"/>
          </reference>
        </references>
      </pivotArea>
    </format>
    <format dxfId="2375">
      <pivotArea dataOnly="0" labelOnly="1" outline="0" fieldPosition="0">
        <references count="1">
          <reference field="0" count="1">
            <x v="1"/>
          </reference>
        </references>
      </pivotArea>
    </format>
    <format dxfId="2374">
      <pivotArea dataOnly="0" labelOnly="1" outline="0" fieldPosition="0">
        <references count="1">
          <reference field="0" count="1">
            <x v="2"/>
          </reference>
        </references>
      </pivotArea>
    </format>
    <format dxfId="2373">
      <pivotArea dataOnly="0" labelOnly="1" outline="0" fieldPosition="0">
        <references count="1">
          <reference field="0" count="1">
            <x v="3"/>
          </reference>
        </references>
      </pivotArea>
    </format>
    <format dxfId="2372">
      <pivotArea dataOnly="0" labelOnly="1" outline="0" fieldPosition="0">
        <references count="1">
          <reference field="0" count="1">
            <x v="4"/>
          </reference>
        </references>
      </pivotArea>
    </format>
    <format dxfId="2371">
      <pivotArea dataOnly="0" labelOnly="1" outline="0" fieldPosition="0">
        <references count="1">
          <reference field="0" count="1">
            <x v="5"/>
          </reference>
        </references>
      </pivotArea>
    </format>
    <format dxfId="2370">
      <pivotArea dataOnly="0" labelOnly="1" outline="0" fieldPosition="0">
        <references count="1">
          <reference field="0" count="1">
            <x v="6"/>
          </reference>
        </references>
      </pivotArea>
    </format>
    <format dxfId="2369">
      <pivotArea dataOnly="0" labelOnly="1" outline="0" fieldPosition="0">
        <references count="1">
          <reference field="0" count="1">
            <x v="7"/>
          </reference>
        </references>
      </pivotArea>
    </format>
    <format dxfId="2368">
      <pivotArea dataOnly="0" labelOnly="1" outline="0" fieldPosition="0">
        <references count="1">
          <reference field="0" count="1">
            <x v="8"/>
          </reference>
        </references>
      </pivotArea>
    </format>
    <format dxfId="2367">
      <pivotArea dataOnly="0" labelOnly="1" outline="0" fieldPosition="0">
        <references count="1">
          <reference field="0" count="1">
            <x v="9"/>
          </reference>
        </references>
      </pivotArea>
    </format>
    <format dxfId="2366">
      <pivotArea dataOnly="0" labelOnly="1" outline="0" fieldPosition="0">
        <references count="1">
          <reference field="0" count="1">
            <x v="10"/>
          </reference>
        </references>
      </pivotArea>
    </format>
    <format dxfId="2365">
      <pivotArea dataOnly="0" labelOnly="1" outline="0" fieldPosition="0">
        <references count="1">
          <reference field="0" count="1">
            <x v="11"/>
          </reference>
        </references>
      </pivotArea>
    </format>
    <format dxfId="2364">
      <pivotArea dataOnly="0" labelOnly="1" outline="0" fieldPosition="0">
        <references count="1">
          <reference field="0" count="1">
            <x v="12"/>
          </reference>
        </references>
      </pivotArea>
    </format>
    <format dxfId="2363">
      <pivotArea dataOnly="0" labelOnly="1" outline="0" fieldPosition="0">
        <references count="1">
          <reference field="0" count="1">
            <x v="13"/>
          </reference>
        </references>
      </pivotArea>
    </format>
    <format dxfId="2362">
      <pivotArea dataOnly="0" labelOnly="1" outline="0" fieldPosition="0">
        <references count="1">
          <reference field="0" count="1">
            <x v="14"/>
          </reference>
        </references>
      </pivotArea>
    </format>
    <format dxfId="2361">
      <pivotArea dataOnly="0" labelOnly="1" outline="0" fieldPosition="0">
        <references count="1">
          <reference field="0" count="1">
            <x v="15"/>
          </reference>
        </references>
      </pivotArea>
    </format>
    <format dxfId="2360">
      <pivotArea dataOnly="0" labelOnly="1" outline="0" fieldPosition="0">
        <references count="1">
          <reference field="0" count="1">
            <x v="16"/>
          </reference>
        </references>
      </pivotArea>
    </format>
    <format dxfId="2359">
      <pivotArea dataOnly="0" labelOnly="1" outline="0" fieldPosition="0">
        <references count="1">
          <reference field="0" count="1">
            <x v="17"/>
          </reference>
        </references>
      </pivotArea>
    </format>
    <format dxfId="2358">
      <pivotArea dataOnly="0" labelOnly="1" outline="0" fieldPosition="0">
        <references count="1">
          <reference field="0" count="1">
            <x v="18"/>
          </reference>
        </references>
      </pivotArea>
    </format>
    <format dxfId="2357">
      <pivotArea dataOnly="0" labelOnly="1" outline="0" fieldPosition="0">
        <references count="1">
          <reference field="0" count="1">
            <x v="19"/>
          </reference>
        </references>
      </pivotArea>
    </format>
    <format dxfId="2356">
      <pivotArea dataOnly="0" labelOnly="1" outline="0" fieldPosition="0">
        <references count="1">
          <reference field="0" count="1">
            <x v="20"/>
          </reference>
        </references>
      </pivotArea>
    </format>
    <format dxfId="2355">
      <pivotArea dataOnly="0" labelOnly="1" outline="0" fieldPosition="0">
        <references count="1">
          <reference field="0" count="1">
            <x v="21"/>
          </reference>
        </references>
      </pivotArea>
    </format>
    <format dxfId="2354">
      <pivotArea dataOnly="0" labelOnly="1" outline="0" fieldPosition="0">
        <references count="1">
          <reference field="0" count="1">
            <x v="22"/>
          </reference>
        </references>
      </pivotArea>
    </format>
    <format dxfId="2353">
      <pivotArea dataOnly="0" labelOnly="1" outline="0" fieldPosition="0">
        <references count="1">
          <reference field="0" count="1">
            <x v="23"/>
          </reference>
        </references>
      </pivotArea>
    </format>
    <format dxfId="2352">
      <pivotArea dataOnly="0" labelOnly="1" outline="0" fieldPosition="0">
        <references count="1">
          <reference field="0" count="1">
            <x v="24"/>
          </reference>
        </references>
      </pivotArea>
    </format>
    <format dxfId="2351">
      <pivotArea dataOnly="0" labelOnly="1" outline="0" fieldPosition="0">
        <references count="1">
          <reference field="0" count="1">
            <x v="25"/>
          </reference>
        </references>
      </pivotArea>
    </format>
    <format dxfId="2350">
      <pivotArea dataOnly="0" labelOnly="1" outline="0" fieldPosition="0">
        <references count="1">
          <reference field="0" count="1">
            <x v="26"/>
          </reference>
        </references>
      </pivotArea>
    </format>
    <format dxfId="2349">
      <pivotArea dataOnly="0" labelOnly="1" outline="0" fieldPosition="0">
        <references count="1">
          <reference field="0" count="1">
            <x v="27"/>
          </reference>
        </references>
      </pivotArea>
    </format>
    <format dxfId="2348">
      <pivotArea dataOnly="0" labelOnly="1" outline="0" fieldPosition="0">
        <references count="1">
          <reference field="0" count="1">
            <x v="28"/>
          </reference>
        </references>
      </pivotArea>
    </format>
    <format dxfId="2347">
      <pivotArea dataOnly="0" labelOnly="1" outline="0" fieldPosition="0">
        <references count="1">
          <reference field="0" count="1">
            <x v="29"/>
          </reference>
        </references>
      </pivotArea>
    </format>
    <format dxfId="2346">
      <pivotArea dataOnly="0" labelOnly="1" outline="0" fieldPosition="0">
        <references count="1">
          <reference field="0" count="1">
            <x v="30"/>
          </reference>
        </references>
      </pivotArea>
    </format>
    <format dxfId="2345">
      <pivotArea dataOnly="0" labelOnly="1" outline="0" fieldPosition="0">
        <references count="1">
          <reference field="0" count="1">
            <x v="31"/>
          </reference>
        </references>
      </pivotArea>
    </format>
    <format dxfId="2344">
      <pivotArea dataOnly="0" labelOnly="1" outline="0" fieldPosition="0">
        <references count="1">
          <reference field="0" count="1">
            <x v="32"/>
          </reference>
        </references>
      </pivotArea>
    </format>
    <format dxfId="2343">
      <pivotArea dataOnly="0" labelOnly="1" outline="0" fieldPosition="0">
        <references count="1">
          <reference field="0" count="1">
            <x v="33"/>
          </reference>
        </references>
      </pivotArea>
    </format>
    <format dxfId="2342">
      <pivotArea dataOnly="0" labelOnly="1" outline="0" fieldPosition="0">
        <references count="1">
          <reference field="0" count="1">
            <x v="34"/>
          </reference>
        </references>
      </pivotArea>
    </format>
    <format dxfId="2341">
      <pivotArea dataOnly="0" labelOnly="1" outline="0" fieldPosition="0">
        <references count="1">
          <reference field="0" count="1">
            <x v="35"/>
          </reference>
        </references>
      </pivotArea>
    </format>
    <format dxfId="2340">
      <pivotArea dataOnly="0" labelOnly="1" outline="0" fieldPosition="0">
        <references count="1">
          <reference field="0" count="1">
            <x v="36"/>
          </reference>
        </references>
      </pivotArea>
    </format>
    <format dxfId="2339">
      <pivotArea dataOnly="0" labelOnly="1" outline="0" fieldPosition="0">
        <references count="1">
          <reference field="0" count="1">
            <x v="37"/>
          </reference>
        </references>
      </pivotArea>
    </format>
    <format dxfId="2338">
      <pivotArea dataOnly="0" labelOnly="1" outline="0" fieldPosition="0">
        <references count="1">
          <reference field="0" count="1">
            <x v="38"/>
          </reference>
        </references>
      </pivotArea>
    </format>
    <format dxfId="2337">
      <pivotArea dataOnly="0" labelOnly="1" outline="0" fieldPosition="0">
        <references count="1">
          <reference field="0" count="1">
            <x v="39"/>
          </reference>
        </references>
      </pivotArea>
    </format>
    <format dxfId="2336">
      <pivotArea dataOnly="0" labelOnly="1" outline="0" fieldPosition="0">
        <references count="1">
          <reference field="0" count="1">
            <x v="40"/>
          </reference>
        </references>
      </pivotArea>
    </format>
    <format dxfId="2335">
      <pivotArea dataOnly="0" labelOnly="1" outline="0" fieldPosition="0">
        <references count="1">
          <reference field="0" count="1">
            <x v="41"/>
          </reference>
        </references>
      </pivotArea>
    </format>
    <format dxfId="2334">
      <pivotArea dataOnly="0" labelOnly="1" outline="0" fieldPosition="0">
        <references count="1">
          <reference field="0" count="1">
            <x v="42"/>
          </reference>
        </references>
      </pivotArea>
    </format>
    <format dxfId="2333">
      <pivotArea dataOnly="0" labelOnly="1" outline="0" fieldPosition="0">
        <references count="1">
          <reference field="0" count="1">
            <x v="43"/>
          </reference>
        </references>
      </pivotArea>
    </format>
    <format dxfId="2332">
      <pivotArea dataOnly="0" labelOnly="1" outline="0" fieldPosition="0">
        <references count="1">
          <reference field="0" count="1">
            <x v="44"/>
          </reference>
        </references>
      </pivotArea>
    </format>
    <format dxfId="2331">
      <pivotArea dataOnly="0" labelOnly="1" outline="0" fieldPosition="0">
        <references count="1">
          <reference field="0" count="1">
            <x v="45"/>
          </reference>
        </references>
      </pivotArea>
    </format>
    <format dxfId="2330">
      <pivotArea dataOnly="0" labelOnly="1" outline="0" fieldPosition="0">
        <references count="1">
          <reference field="0" count="1">
            <x v="46"/>
          </reference>
        </references>
      </pivotArea>
    </format>
    <format dxfId="2329">
      <pivotArea dataOnly="0" labelOnly="1" outline="0" fieldPosition="0">
        <references count="1">
          <reference field="0" count="1">
            <x v="47"/>
          </reference>
        </references>
      </pivotArea>
    </format>
    <format dxfId="2328">
      <pivotArea dataOnly="0" labelOnly="1" outline="0" fieldPosition="0">
        <references count="1">
          <reference field="0" count="1">
            <x v="48"/>
          </reference>
        </references>
      </pivotArea>
    </format>
    <format dxfId="2327">
      <pivotArea dataOnly="0" labelOnly="1" outline="0" fieldPosition="0">
        <references count="1">
          <reference field="0" count="1">
            <x v="0"/>
          </reference>
        </references>
      </pivotArea>
    </format>
    <format dxfId="2326">
      <pivotArea dataOnly="0" labelOnly="1" outline="0" fieldPosition="0">
        <references count="1">
          <reference field="0" count="1">
            <x v="1"/>
          </reference>
        </references>
      </pivotArea>
    </format>
    <format dxfId="2325">
      <pivotArea dataOnly="0" labelOnly="1" outline="0" fieldPosition="0">
        <references count="1">
          <reference field="0" count="1">
            <x v="2"/>
          </reference>
        </references>
      </pivotArea>
    </format>
    <format dxfId="2324">
      <pivotArea dataOnly="0" labelOnly="1" outline="0" fieldPosition="0">
        <references count="1">
          <reference field="0" count="1">
            <x v="3"/>
          </reference>
        </references>
      </pivotArea>
    </format>
    <format dxfId="2323">
      <pivotArea dataOnly="0" labelOnly="1" outline="0" fieldPosition="0">
        <references count="1">
          <reference field="0" count="1">
            <x v="4"/>
          </reference>
        </references>
      </pivotArea>
    </format>
    <format dxfId="2322">
      <pivotArea dataOnly="0" labelOnly="1" outline="0" fieldPosition="0">
        <references count="1">
          <reference field="0" count="1">
            <x v="5"/>
          </reference>
        </references>
      </pivotArea>
    </format>
    <format dxfId="2321">
      <pivotArea dataOnly="0" labelOnly="1" outline="0" fieldPosition="0">
        <references count="1">
          <reference field="0" count="1">
            <x v="6"/>
          </reference>
        </references>
      </pivotArea>
    </format>
    <format dxfId="2320">
      <pivotArea dataOnly="0" labelOnly="1" outline="0" fieldPosition="0">
        <references count="1">
          <reference field="0" count="1">
            <x v="7"/>
          </reference>
        </references>
      </pivotArea>
    </format>
    <format dxfId="2319">
      <pivotArea dataOnly="0" labelOnly="1" outline="0" fieldPosition="0">
        <references count="1">
          <reference field="0" count="1">
            <x v="8"/>
          </reference>
        </references>
      </pivotArea>
    </format>
    <format dxfId="2318">
      <pivotArea dataOnly="0" labelOnly="1" outline="0" fieldPosition="0">
        <references count="1">
          <reference field="0" count="1">
            <x v="9"/>
          </reference>
        </references>
      </pivotArea>
    </format>
    <format dxfId="2317">
      <pivotArea dataOnly="0" labelOnly="1" outline="0" fieldPosition="0">
        <references count="1">
          <reference field="0" count="1">
            <x v="10"/>
          </reference>
        </references>
      </pivotArea>
    </format>
    <format dxfId="2316">
      <pivotArea dataOnly="0" labelOnly="1" outline="0" fieldPosition="0">
        <references count="1">
          <reference field="0" count="1">
            <x v="11"/>
          </reference>
        </references>
      </pivotArea>
    </format>
    <format dxfId="2315">
      <pivotArea dataOnly="0" labelOnly="1" outline="0" fieldPosition="0">
        <references count="1">
          <reference field="0" count="1">
            <x v="12"/>
          </reference>
        </references>
      </pivotArea>
    </format>
    <format dxfId="2314">
      <pivotArea dataOnly="0" labelOnly="1" outline="0" fieldPosition="0">
        <references count="1">
          <reference field="0" count="1">
            <x v="13"/>
          </reference>
        </references>
      </pivotArea>
    </format>
    <format dxfId="2313">
      <pivotArea dataOnly="0" labelOnly="1" outline="0" fieldPosition="0">
        <references count="1">
          <reference field="0" count="1">
            <x v="14"/>
          </reference>
        </references>
      </pivotArea>
    </format>
    <format dxfId="2312">
      <pivotArea dataOnly="0" labelOnly="1" outline="0" fieldPosition="0">
        <references count="1">
          <reference field="0" count="1">
            <x v="15"/>
          </reference>
        </references>
      </pivotArea>
    </format>
    <format dxfId="2311">
      <pivotArea dataOnly="0" labelOnly="1" outline="0" fieldPosition="0">
        <references count="1">
          <reference field="0" count="1">
            <x v="16"/>
          </reference>
        </references>
      </pivotArea>
    </format>
    <format dxfId="2310">
      <pivotArea dataOnly="0" labelOnly="1" outline="0" fieldPosition="0">
        <references count="1">
          <reference field="0" count="1">
            <x v="17"/>
          </reference>
        </references>
      </pivotArea>
    </format>
    <format dxfId="2309">
      <pivotArea dataOnly="0" labelOnly="1" outline="0" fieldPosition="0">
        <references count="1">
          <reference field="0" count="1">
            <x v="18"/>
          </reference>
        </references>
      </pivotArea>
    </format>
    <format dxfId="2308">
      <pivotArea dataOnly="0" labelOnly="1" outline="0" fieldPosition="0">
        <references count="1">
          <reference field="0" count="1">
            <x v="19"/>
          </reference>
        </references>
      </pivotArea>
    </format>
    <format dxfId="2307">
      <pivotArea dataOnly="0" labelOnly="1" outline="0" fieldPosition="0">
        <references count="1">
          <reference field="0" count="1">
            <x v="20"/>
          </reference>
        </references>
      </pivotArea>
    </format>
    <format dxfId="2306">
      <pivotArea dataOnly="0" labelOnly="1" outline="0" fieldPosition="0">
        <references count="1">
          <reference field="0" count="1">
            <x v="21"/>
          </reference>
        </references>
      </pivotArea>
    </format>
    <format dxfId="2305">
      <pivotArea dataOnly="0" labelOnly="1" outline="0" fieldPosition="0">
        <references count="1">
          <reference field="0" count="1">
            <x v="22"/>
          </reference>
        </references>
      </pivotArea>
    </format>
    <format dxfId="2304">
      <pivotArea dataOnly="0" labelOnly="1" outline="0" fieldPosition="0">
        <references count="1">
          <reference field="0" count="1">
            <x v="23"/>
          </reference>
        </references>
      </pivotArea>
    </format>
    <format dxfId="2303">
      <pivotArea dataOnly="0" labelOnly="1" outline="0" fieldPosition="0">
        <references count="1">
          <reference field="0" count="1">
            <x v="24"/>
          </reference>
        </references>
      </pivotArea>
    </format>
    <format dxfId="2302">
      <pivotArea dataOnly="0" labelOnly="1" outline="0" fieldPosition="0">
        <references count="1">
          <reference field="0" count="1">
            <x v="25"/>
          </reference>
        </references>
      </pivotArea>
    </format>
    <format dxfId="2301">
      <pivotArea dataOnly="0" labelOnly="1" outline="0" fieldPosition="0">
        <references count="1">
          <reference field="0" count="1">
            <x v="26"/>
          </reference>
        </references>
      </pivotArea>
    </format>
    <format dxfId="2300">
      <pivotArea dataOnly="0" labelOnly="1" outline="0" fieldPosition="0">
        <references count="1">
          <reference field="0" count="1">
            <x v="27"/>
          </reference>
        </references>
      </pivotArea>
    </format>
    <format dxfId="2299">
      <pivotArea dataOnly="0" labelOnly="1" outline="0" fieldPosition="0">
        <references count="1">
          <reference field="0" count="1">
            <x v="28"/>
          </reference>
        </references>
      </pivotArea>
    </format>
    <format dxfId="2298">
      <pivotArea dataOnly="0" labelOnly="1" outline="0" fieldPosition="0">
        <references count="1">
          <reference field="0" count="1">
            <x v="29"/>
          </reference>
        </references>
      </pivotArea>
    </format>
    <format dxfId="2297">
      <pivotArea dataOnly="0" labelOnly="1" outline="0" fieldPosition="0">
        <references count="1">
          <reference field="0" count="1">
            <x v="30"/>
          </reference>
        </references>
      </pivotArea>
    </format>
    <format dxfId="2296">
      <pivotArea dataOnly="0" labelOnly="1" outline="0" fieldPosition="0">
        <references count="1">
          <reference field="0" count="1">
            <x v="31"/>
          </reference>
        </references>
      </pivotArea>
    </format>
    <format dxfId="2295">
      <pivotArea dataOnly="0" labelOnly="1" outline="0" fieldPosition="0">
        <references count="1">
          <reference field="0" count="1">
            <x v="32"/>
          </reference>
        </references>
      </pivotArea>
    </format>
    <format dxfId="2294">
      <pivotArea dataOnly="0" labelOnly="1" outline="0" fieldPosition="0">
        <references count="1">
          <reference field="0" count="1">
            <x v="33"/>
          </reference>
        </references>
      </pivotArea>
    </format>
    <format dxfId="2293">
      <pivotArea dataOnly="0" labelOnly="1" outline="0" fieldPosition="0">
        <references count="1">
          <reference field="0" count="1">
            <x v="34"/>
          </reference>
        </references>
      </pivotArea>
    </format>
    <format dxfId="2292">
      <pivotArea dataOnly="0" labelOnly="1" outline="0" fieldPosition="0">
        <references count="1">
          <reference field="0" count="1">
            <x v="35"/>
          </reference>
        </references>
      </pivotArea>
    </format>
    <format dxfId="2291">
      <pivotArea dataOnly="0" labelOnly="1" outline="0" fieldPosition="0">
        <references count="1">
          <reference field="0" count="1">
            <x v="36"/>
          </reference>
        </references>
      </pivotArea>
    </format>
    <format dxfId="2290">
      <pivotArea dataOnly="0" labelOnly="1" outline="0" fieldPosition="0">
        <references count="1">
          <reference field="0" count="1">
            <x v="37"/>
          </reference>
        </references>
      </pivotArea>
    </format>
    <format dxfId="2289">
      <pivotArea dataOnly="0" labelOnly="1" outline="0" fieldPosition="0">
        <references count="1">
          <reference field="0" count="1">
            <x v="38"/>
          </reference>
        </references>
      </pivotArea>
    </format>
    <format dxfId="2288">
      <pivotArea dataOnly="0" labelOnly="1" outline="0" fieldPosition="0">
        <references count="1">
          <reference field="0" count="1">
            <x v="39"/>
          </reference>
        </references>
      </pivotArea>
    </format>
    <format dxfId="2287">
      <pivotArea dataOnly="0" labelOnly="1" outline="0" fieldPosition="0">
        <references count="1">
          <reference field="0" count="1">
            <x v="40"/>
          </reference>
        </references>
      </pivotArea>
    </format>
    <format dxfId="2286">
      <pivotArea dataOnly="0" labelOnly="1" outline="0" fieldPosition="0">
        <references count="1">
          <reference field="0" count="1">
            <x v="41"/>
          </reference>
        </references>
      </pivotArea>
    </format>
    <format dxfId="2285">
      <pivotArea dataOnly="0" labelOnly="1" outline="0" fieldPosition="0">
        <references count="1">
          <reference field="0" count="1">
            <x v="42"/>
          </reference>
        </references>
      </pivotArea>
    </format>
    <format dxfId="2284">
      <pivotArea dataOnly="0" labelOnly="1" outline="0" fieldPosition="0">
        <references count="1">
          <reference field="0" count="1">
            <x v="43"/>
          </reference>
        </references>
      </pivotArea>
    </format>
    <format dxfId="2283">
      <pivotArea dataOnly="0" labelOnly="1" outline="0" fieldPosition="0">
        <references count="1">
          <reference field="0" count="1">
            <x v="44"/>
          </reference>
        </references>
      </pivotArea>
    </format>
    <format dxfId="2282">
      <pivotArea dataOnly="0" labelOnly="1" outline="0" fieldPosition="0">
        <references count="1">
          <reference field="0" count="1">
            <x v="45"/>
          </reference>
        </references>
      </pivotArea>
    </format>
    <format dxfId="2281">
      <pivotArea dataOnly="0" labelOnly="1" outline="0" fieldPosition="0">
        <references count="1">
          <reference field="0" count="1">
            <x v="46"/>
          </reference>
        </references>
      </pivotArea>
    </format>
    <format dxfId="2280">
      <pivotArea dataOnly="0" labelOnly="1" outline="0" fieldPosition="0">
        <references count="1">
          <reference field="0" count="1">
            <x v="47"/>
          </reference>
        </references>
      </pivotArea>
    </format>
    <format dxfId="2279">
      <pivotArea dataOnly="0" labelOnly="1" outline="0" fieldPosition="0">
        <references count="1">
          <reference field="0" count="1">
            <x v="48"/>
          </reference>
        </references>
      </pivotArea>
    </format>
    <format dxfId="2278">
      <pivotArea dataOnly="0" labelOnly="1" outline="0" fieldPosition="0">
        <references count="1">
          <reference field="0" count="1">
            <x v="0"/>
          </reference>
        </references>
      </pivotArea>
    </format>
    <format dxfId="2277">
      <pivotArea dataOnly="0" labelOnly="1" outline="0" fieldPosition="0">
        <references count="1">
          <reference field="0" count="1">
            <x v="1"/>
          </reference>
        </references>
      </pivotArea>
    </format>
    <format dxfId="2276">
      <pivotArea dataOnly="0" labelOnly="1" outline="0" fieldPosition="0">
        <references count="1">
          <reference field="0" count="1">
            <x v="2"/>
          </reference>
        </references>
      </pivotArea>
    </format>
    <format dxfId="2275">
      <pivotArea dataOnly="0" labelOnly="1" outline="0" fieldPosition="0">
        <references count="1">
          <reference field="0" count="1">
            <x v="3"/>
          </reference>
        </references>
      </pivotArea>
    </format>
    <format dxfId="2274">
      <pivotArea dataOnly="0" labelOnly="1" outline="0" fieldPosition="0">
        <references count="1">
          <reference field="0" count="1">
            <x v="4"/>
          </reference>
        </references>
      </pivotArea>
    </format>
    <format dxfId="2273">
      <pivotArea dataOnly="0" labelOnly="1" outline="0" fieldPosition="0">
        <references count="1">
          <reference field="0" count="1">
            <x v="5"/>
          </reference>
        </references>
      </pivotArea>
    </format>
    <format dxfId="2272">
      <pivotArea dataOnly="0" labelOnly="1" outline="0" fieldPosition="0">
        <references count="1">
          <reference field="0" count="1">
            <x v="6"/>
          </reference>
        </references>
      </pivotArea>
    </format>
    <format dxfId="2271">
      <pivotArea dataOnly="0" labelOnly="1" outline="0" fieldPosition="0">
        <references count="1">
          <reference field="0" count="1">
            <x v="7"/>
          </reference>
        </references>
      </pivotArea>
    </format>
    <format dxfId="2270">
      <pivotArea dataOnly="0" labelOnly="1" outline="0" fieldPosition="0">
        <references count="1">
          <reference field="0" count="1">
            <x v="8"/>
          </reference>
        </references>
      </pivotArea>
    </format>
    <format dxfId="2269">
      <pivotArea dataOnly="0" labelOnly="1" outline="0" fieldPosition="0">
        <references count="1">
          <reference field="0" count="1">
            <x v="9"/>
          </reference>
        </references>
      </pivotArea>
    </format>
    <format dxfId="2268">
      <pivotArea dataOnly="0" labelOnly="1" outline="0" fieldPosition="0">
        <references count="1">
          <reference field="0" count="1">
            <x v="10"/>
          </reference>
        </references>
      </pivotArea>
    </format>
    <format dxfId="2267">
      <pivotArea dataOnly="0" labelOnly="1" outline="0" fieldPosition="0">
        <references count="1">
          <reference field="0" count="1">
            <x v="11"/>
          </reference>
        </references>
      </pivotArea>
    </format>
    <format dxfId="2266">
      <pivotArea dataOnly="0" labelOnly="1" outline="0" fieldPosition="0">
        <references count="1">
          <reference field="0" count="1">
            <x v="12"/>
          </reference>
        </references>
      </pivotArea>
    </format>
    <format dxfId="2265">
      <pivotArea dataOnly="0" labelOnly="1" outline="0" fieldPosition="0">
        <references count="1">
          <reference field="0" count="1">
            <x v="13"/>
          </reference>
        </references>
      </pivotArea>
    </format>
    <format dxfId="2264">
      <pivotArea dataOnly="0" labelOnly="1" outline="0" fieldPosition="0">
        <references count="1">
          <reference field="0" count="1">
            <x v="14"/>
          </reference>
        </references>
      </pivotArea>
    </format>
    <format dxfId="2263">
      <pivotArea dataOnly="0" labelOnly="1" outline="0" fieldPosition="0">
        <references count="1">
          <reference field="0" count="1">
            <x v="15"/>
          </reference>
        </references>
      </pivotArea>
    </format>
    <format dxfId="2262">
      <pivotArea dataOnly="0" labelOnly="1" outline="0" fieldPosition="0">
        <references count="1">
          <reference field="0" count="1">
            <x v="16"/>
          </reference>
        </references>
      </pivotArea>
    </format>
    <format dxfId="2261">
      <pivotArea dataOnly="0" labelOnly="1" outline="0" fieldPosition="0">
        <references count="1">
          <reference field="0" count="1">
            <x v="17"/>
          </reference>
        </references>
      </pivotArea>
    </format>
    <format dxfId="2260">
      <pivotArea dataOnly="0" labelOnly="1" outline="0" fieldPosition="0">
        <references count="1">
          <reference field="0" count="1">
            <x v="18"/>
          </reference>
        </references>
      </pivotArea>
    </format>
    <format dxfId="2259">
      <pivotArea dataOnly="0" labelOnly="1" outline="0" fieldPosition="0">
        <references count="1">
          <reference field="0" count="1">
            <x v="19"/>
          </reference>
        </references>
      </pivotArea>
    </format>
    <format dxfId="2258">
      <pivotArea dataOnly="0" labelOnly="1" outline="0" fieldPosition="0">
        <references count="1">
          <reference field="0" count="1">
            <x v="20"/>
          </reference>
        </references>
      </pivotArea>
    </format>
    <format dxfId="2257">
      <pivotArea dataOnly="0" labelOnly="1" outline="0" fieldPosition="0">
        <references count="1">
          <reference field="0" count="1">
            <x v="21"/>
          </reference>
        </references>
      </pivotArea>
    </format>
    <format dxfId="2256">
      <pivotArea dataOnly="0" labelOnly="1" outline="0" fieldPosition="0">
        <references count="1">
          <reference field="0" count="1">
            <x v="22"/>
          </reference>
        </references>
      </pivotArea>
    </format>
    <format dxfId="2255">
      <pivotArea dataOnly="0" labelOnly="1" outline="0" fieldPosition="0">
        <references count="1">
          <reference field="0" count="1">
            <x v="23"/>
          </reference>
        </references>
      </pivotArea>
    </format>
    <format dxfId="2254">
      <pivotArea dataOnly="0" labelOnly="1" outline="0" fieldPosition="0">
        <references count="1">
          <reference field="0" count="1">
            <x v="24"/>
          </reference>
        </references>
      </pivotArea>
    </format>
    <format dxfId="2253">
      <pivotArea dataOnly="0" labelOnly="1" outline="0" fieldPosition="0">
        <references count="1">
          <reference field="0" count="1">
            <x v="25"/>
          </reference>
        </references>
      </pivotArea>
    </format>
    <format dxfId="2252">
      <pivotArea dataOnly="0" labelOnly="1" outline="0" fieldPosition="0">
        <references count="1">
          <reference field="0" count="1">
            <x v="26"/>
          </reference>
        </references>
      </pivotArea>
    </format>
    <format dxfId="2251">
      <pivotArea dataOnly="0" labelOnly="1" outline="0" fieldPosition="0">
        <references count="1">
          <reference field="0" count="1">
            <x v="27"/>
          </reference>
        </references>
      </pivotArea>
    </format>
    <format dxfId="2250">
      <pivotArea dataOnly="0" labelOnly="1" outline="0" fieldPosition="0">
        <references count="1">
          <reference field="0" count="1">
            <x v="28"/>
          </reference>
        </references>
      </pivotArea>
    </format>
    <format dxfId="2249">
      <pivotArea dataOnly="0" labelOnly="1" outline="0" fieldPosition="0">
        <references count="1">
          <reference field="0" count="1">
            <x v="29"/>
          </reference>
        </references>
      </pivotArea>
    </format>
    <format dxfId="2248">
      <pivotArea dataOnly="0" labelOnly="1" outline="0" fieldPosition="0">
        <references count="1">
          <reference field="0" count="1">
            <x v="30"/>
          </reference>
        </references>
      </pivotArea>
    </format>
    <format dxfId="2247">
      <pivotArea dataOnly="0" labelOnly="1" outline="0" fieldPosition="0">
        <references count="1">
          <reference field="0" count="1">
            <x v="31"/>
          </reference>
        </references>
      </pivotArea>
    </format>
    <format dxfId="2246">
      <pivotArea dataOnly="0" labelOnly="1" outline="0" fieldPosition="0">
        <references count="1">
          <reference field="0" count="1">
            <x v="32"/>
          </reference>
        </references>
      </pivotArea>
    </format>
    <format dxfId="2245">
      <pivotArea dataOnly="0" labelOnly="1" outline="0" fieldPosition="0">
        <references count="1">
          <reference field="0" count="1">
            <x v="33"/>
          </reference>
        </references>
      </pivotArea>
    </format>
    <format dxfId="2244">
      <pivotArea dataOnly="0" labelOnly="1" outline="0" fieldPosition="0">
        <references count="1">
          <reference field="0" count="1">
            <x v="34"/>
          </reference>
        </references>
      </pivotArea>
    </format>
    <format dxfId="2243">
      <pivotArea dataOnly="0" labelOnly="1" outline="0" fieldPosition="0">
        <references count="1">
          <reference field="0" count="1">
            <x v="35"/>
          </reference>
        </references>
      </pivotArea>
    </format>
    <format dxfId="2242">
      <pivotArea dataOnly="0" labelOnly="1" outline="0" fieldPosition="0">
        <references count="1">
          <reference field="0" count="1">
            <x v="36"/>
          </reference>
        </references>
      </pivotArea>
    </format>
    <format dxfId="2241">
      <pivotArea dataOnly="0" labelOnly="1" outline="0" fieldPosition="0">
        <references count="1">
          <reference field="0" count="1">
            <x v="37"/>
          </reference>
        </references>
      </pivotArea>
    </format>
    <format dxfId="2240">
      <pivotArea dataOnly="0" labelOnly="1" outline="0" fieldPosition="0">
        <references count="1">
          <reference field="0" count="1">
            <x v="38"/>
          </reference>
        </references>
      </pivotArea>
    </format>
    <format dxfId="2239">
      <pivotArea dataOnly="0" labelOnly="1" outline="0" fieldPosition="0">
        <references count="1">
          <reference field="0" count="1">
            <x v="39"/>
          </reference>
        </references>
      </pivotArea>
    </format>
    <format dxfId="2238">
      <pivotArea dataOnly="0" labelOnly="1" outline="0" fieldPosition="0">
        <references count="1">
          <reference field="0" count="1">
            <x v="40"/>
          </reference>
        </references>
      </pivotArea>
    </format>
    <format dxfId="2237">
      <pivotArea dataOnly="0" labelOnly="1" outline="0" fieldPosition="0">
        <references count="1">
          <reference field="0" count="1">
            <x v="41"/>
          </reference>
        </references>
      </pivotArea>
    </format>
    <format dxfId="2236">
      <pivotArea dataOnly="0" labelOnly="1" outline="0" fieldPosition="0">
        <references count="1">
          <reference field="0" count="1">
            <x v="42"/>
          </reference>
        </references>
      </pivotArea>
    </format>
    <format dxfId="2235">
      <pivotArea dataOnly="0" labelOnly="1" outline="0" fieldPosition="0">
        <references count="1">
          <reference field="0" count="1">
            <x v="43"/>
          </reference>
        </references>
      </pivotArea>
    </format>
    <format dxfId="2234">
      <pivotArea dataOnly="0" labelOnly="1" outline="0" fieldPosition="0">
        <references count="1">
          <reference field="0" count="1">
            <x v="44"/>
          </reference>
        </references>
      </pivotArea>
    </format>
    <format dxfId="2233">
      <pivotArea dataOnly="0" labelOnly="1" outline="0" fieldPosition="0">
        <references count="1">
          <reference field="0" count="1">
            <x v="45"/>
          </reference>
        </references>
      </pivotArea>
    </format>
    <format dxfId="2232">
      <pivotArea dataOnly="0" labelOnly="1" outline="0" fieldPosition="0">
        <references count="1">
          <reference field="0" count="1">
            <x v="46"/>
          </reference>
        </references>
      </pivotArea>
    </format>
    <format dxfId="2231">
      <pivotArea dataOnly="0" labelOnly="1" outline="0" fieldPosition="0">
        <references count="1">
          <reference field="0" count="1">
            <x v="47"/>
          </reference>
        </references>
      </pivotArea>
    </format>
    <format dxfId="2230">
      <pivotArea dataOnly="0" labelOnly="1" outline="0" fieldPosition="0">
        <references count="1">
          <reference field="0" count="1">
            <x v="48"/>
          </reference>
        </references>
      </pivotArea>
    </format>
    <format dxfId="2229">
      <pivotArea dataOnly="0" labelOnly="1" outline="0" fieldPosition="0">
        <references count="1">
          <reference field="0" count="1" defaultSubtotal="1">
            <x v="0"/>
          </reference>
        </references>
      </pivotArea>
    </format>
    <format dxfId="2228">
      <pivotArea dataOnly="0" labelOnly="1" outline="0" fieldPosition="0">
        <references count="1">
          <reference field="0" count="1" defaultSubtotal="1">
            <x v="1"/>
          </reference>
        </references>
      </pivotArea>
    </format>
    <format dxfId="2227">
      <pivotArea dataOnly="0" labelOnly="1" outline="0" fieldPosition="0">
        <references count="1">
          <reference field="0" count="1" defaultSubtotal="1">
            <x v="2"/>
          </reference>
        </references>
      </pivotArea>
    </format>
    <format dxfId="2226">
      <pivotArea dataOnly="0" labelOnly="1" outline="0" fieldPosition="0">
        <references count="1">
          <reference field="0" count="1" defaultSubtotal="1">
            <x v="3"/>
          </reference>
        </references>
      </pivotArea>
    </format>
    <format dxfId="2225">
      <pivotArea dataOnly="0" labelOnly="1" outline="0" fieldPosition="0">
        <references count="1">
          <reference field="0" count="1" defaultSubtotal="1">
            <x v="4"/>
          </reference>
        </references>
      </pivotArea>
    </format>
    <format dxfId="2224">
      <pivotArea dataOnly="0" labelOnly="1" outline="0" fieldPosition="0">
        <references count="1">
          <reference field="0" count="1" defaultSubtotal="1">
            <x v="5"/>
          </reference>
        </references>
      </pivotArea>
    </format>
    <format dxfId="2223">
      <pivotArea dataOnly="0" labelOnly="1" outline="0" fieldPosition="0">
        <references count="1">
          <reference field="0" count="1" defaultSubtotal="1">
            <x v="6"/>
          </reference>
        </references>
      </pivotArea>
    </format>
    <format dxfId="2222">
      <pivotArea dataOnly="0" labelOnly="1" outline="0" fieldPosition="0">
        <references count="1">
          <reference field="0" count="1" defaultSubtotal="1">
            <x v="7"/>
          </reference>
        </references>
      </pivotArea>
    </format>
    <format dxfId="2221">
      <pivotArea dataOnly="0" labelOnly="1" outline="0" fieldPosition="0">
        <references count="1">
          <reference field="0" count="1" defaultSubtotal="1">
            <x v="8"/>
          </reference>
        </references>
      </pivotArea>
    </format>
    <format dxfId="2220">
      <pivotArea dataOnly="0" labelOnly="1" outline="0" fieldPosition="0">
        <references count="1">
          <reference field="0" count="1" defaultSubtotal="1">
            <x v="9"/>
          </reference>
        </references>
      </pivotArea>
    </format>
    <format dxfId="2219">
      <pivotArea dataOnly="0" labelOnly="1" outline="0" fieldPosition="0">
        <references count="1">
          <reference field="0" count="1" defaultSubtotal="1">
            <x v="10"/>
          </reference>
        </references>
      </pivotArea>
    </format>
    <format dxfId="2218">
      <pivotArea dataOnly="0" labelOnly="1" outline="0" fieldPosition="0">
        <references count="1">
          <reference field="0" count="1" defaultSubtotal="1">
            <x v="11"/>
          </reference>
        </references>
      </pivotArea>
    </format>
    <format dxfId="2217">
      <pivotArea dataOnly="0" labelOnly="1" outline="0" fieldPosition="0">
        <references count="1">
          <reference field="0" count="1" defaultSubtotal="1">
            <x v="12"/>
          </reference>
        </references>
      </pivotArea>
    </format>
    <format dxfId="2216">
      <pivotArea dataOnly="0" labelOnly="1" outline="0" fieldPosition="0">
        <references count="1">
          <reference field="0" count="1" defaultSubtotal="1">
            <x v="13"/>
          </reference>
        </references>
      </pivotArea>
    </format>
    <format dxfId="2215">
      <pivotArea dataOnly="0" labelOnly="1" outline="0" fieldPosition="0">
        <references count="1">
          <reference field="0" count="1" defaultSubtotal="1">
            <x v="14"/>
          </reference>
        </references>
      </pivotArea>
    </format>
    <format dxfId="2214">
      <pivotArea dataOnly="0" labelOnly="1" outline="0" fieldPosition="0">
        <references count="1">
          <reference field="0" count="1" defaultSubtotal="1">
            <x v="15"/>
          </reference>
        </references>
      </pivotArea>
    </format>
    <format dxfId="2213">
      <pivotArea dataOnly="0" labelOnly="1" outline="0" fieldPosition="0">
        <references count="1">
          <reference field="0" count="1" defaultSubtotal="1">
            <x v="16"/>
          </reference>
        </references>
      </pivotArea>
    </format>
    <format dxfId="2212">
      <pivotArea dataOnly="0" labelOnly="1" outline="0" fieldPosition="0">
        <references count="1">
          <reference field="0" count="1" defaultSubtotal="1">
            <x v="17"/>
          </reference>
        </references>
      </pivotArea>
    </format>
    <format dxfId="2211">
      <pivotArea dataOnly="0" labelOnly="1" outline="0" fieldPosition="0">
        <references count="1">
          <reference field="0" count="1" defaultSubtotal="1">
            <x v="18"/>
          </reference>
        </references>
      </pivotArea>
    </format>
    <format dxfId="2210">
      <pivotArea dataOnly="0" labelOnly="1" outline="0" fieldPosition="0">
        <references count="1">
          <reference field="0" count="1" defaultSubtotal="1">
            <x v="19"/>
          </reference>
        </references>
      </pivotArea>
    </format>
    <format dxfId="2209">
      <pivotArea dataOnly="0" labelOnly="1" outline="0" fieldPosition="0">
        <references count="1">
          <reference field="0" count="1" defaultSubtotal="1">
            <x v="20"/>
          </reference>
        </references>
      </pivotArea>
    </format>
    <format dxfId="2208">
      <pivotArea dataOnly="0" labelOnly="1" outline="0" fieldPosition="0">
        <references count="1">
          <reference field="0" count="1" defaultSubtotal="1">
            <x v="21"/>
          </reference>
        </references>
      </pivotArea>
    </format>
    <format dxfId="2207">
      <pivotArea dataOnly="0" labelOnly="1" outline="0" fieldPosition="0">
        <references count="1">
          <reference field="0" count="1" defaultSubtotal="1">
            <x v="22"/>
          </reference>
        </references>
      </pivotArea>
    </format>
    <format dxfId="2206">
      <pivotArea dataOnly="0" labelOnly="1" outline="0" fieldPosition="0">
        <references count="1">
          <reference field="0" count="1" defaultSubtotal="1">
            <x v="23"/>
          </reference>
        </references>
      </pivotArea>
    </format>
    <format dxfId="2205">
      <pivotArea dataOnly="0" labelOnly="1" outline="0" fieldPosition="0">
        <references count="1">
          <reference field="0" count="1" defaultSubtotal="1">
            <x v="24"/>
          </reference>
        </references>
      </pivotArea>
    </format>
    <format dxfId="2204">
      <pivotArea dataOnly="0" labelOnly="1" outline="0" fieldPosition="0">
        <references count="1">
          <reference field="0" count="1" defaultSubtotal="1">
            <x v="25"/>
          </reference>
        </references>
      </pivotArea>
    </format>
    <format dxfId="2203">
      <pivotArea dataOnly="0" labelOnly="1" outline="0" fieldPosition="0">
        <references count="1">
          <reference field="0" count="1" defaultSubtotal="1">
            <x v="26"/>
          </reference>
        </references>
      </pivotArea>
    </format>
    <format dxfId="2202">
      <pivotArea dataOnly="0" labelOnly="1" outline="0" fieldPosition="0">
        <references count="1">
          <reference field="0" count="1" defaultSubtotal="1">
            <x v="27"/>
          </reference>
        </references>
      </pivotArea>
    </format>
    <format dxfId="2201">
      <pivotArea dataOnly="0" labelOnly="1" outline="0" fieldPosition="0">
        <references count="1">
          <reference field="0" count="1" defaultSubtotal="1">
            <x v="28"/>
          </reference>
        </references>
      </pivotArea>
    </format>
    <format dxfId="2200">
      <pivotArea dataOnly="0" labelOnly="1" outline="0" fieldPosition="0">
        <references count="1">
          <reference field="0" count="1" defaultSubtotal="1">
            <x v="29"/>
          </reference>
        </references>
      </pivotArea>
    </format>
    <format dxfId="2199">
      <pivotArea dataOnly="0" labelOnly="1" outline="0" fieldPosition="0">
        <references count="1">
          <reference field="0" count="1" defaultSubtotal="1">
            <x v="30"/>
          </reference>
        </references>
      </pivotArea>
    </format>
    <format dxfId="2198">
      <pivotArea dataOnly="0" labelOnly="1" outline="0" fieldPosition="0">
        <references count="1">
          <reference field="0" count="1" defaultSubtotal="1">
            <x v="31"/>
          </reference>
        </references>
      </pivotArea>
    </format>
    <format dxfId="2197">
      <pivotArea dataOnly="0" labelOnly="1" outline="0" fieldPosition="0">
        <references count="1">
          <reference field="0" count="1" defaultSubtotal="1">
            <x v="32"/>
          </reference>
        </references>
      </pivotArea>
    </format>
    <format dxfId="2196">
      <pivotArea dataOnly="0" labelOnly="1" outline="0" fieldPosition="0">
        <references count="1">
          <reference field="0" count="1" defaultSubtotal="1">
            <x v="33"/>
          </reference>
        </references>
      </pivotArea>
    </format>
    <format dxfId="2195">
      <pivotArea dataOnly="0" labelOnly="1" outline="0" fieldPosition="0">
        <references count="1">
          <reference field="0" count="1" defaultSubtotal="1">
            <x v="34"/>
          </reference>
        </references>
      </pivotArea>
    </format>
    <format dxfId="2194">
      <pivotArea dataOnly="0" labelOnly="1" outline="0" fieldPosition="0">
        <references count="1">
          <reference field="0" count="1" defaultSubtotal="1">
            <x v="35"/>
          </reference>
        </references>
      </pivotArea>
    </format>
    <format dxfId="2193">
      <pivotArea dataOnly="0" labelOnly="1" outline="0" fieldPosition="0">
        <references count="1">
          <reference field="0" count="1" defaultSubtotal="1">
            <x v="36"/>
          </reference>
        </references>
      </pivotArea>
    </format>
    <format dxfId="2192">
      <pivotArea dataOnly="0" labelOnly="1" outline="0" fieldPosition="0">
        <references count="1">
          <reference field="0" count="1" defaultSubtotal="1">
            <x v="37"/>
          </reference>
        </references>
      </pivotArea>
    </format>
    <format dxfId="2191">
      <pivotArea dataOnly="0" labelOnly="1" outline="0" fieldPosition="0">
        <references count="1">
          <reference field="0" count="1" defaultSubtotal="1">
            <x v="38"/>
          </reference>
        </references>
      </pivotArea>
    </format>
    <format dxfId="2190">
      <pivotArea dataOnly="0" labelOnly="1" outline="0" fieldPosition="0">
        <references count="1">
          <reference field="0" count="1" defaultSubtotal="1">
            <x v="39"/>
          </reference>
        </references>
      </pivotArea>
    </format>
    <format dxfId="2189">
      <pivotArea dataOnly="0" labelOnly="1" outline="0" fieldPosition="0">
        <references count="1">
          <reference field="0" count="1" defaultSubtotal="1">
            <x v="40"/>
          </reference>
        </references>
      </pivotArea>
    </format>
    <format dxfId="2188">
      <pivotArea dataOnly="0" labelOnly="1" outline="0" fieldPosition="0">
        <references count="1">
          <reference field="0" count="1" defaultSubtotal="1">
            <x v="41"/>
          </reference>
        </references>
      </pivotArea>
    </format>
    <format dxfId="2187">
      <pivotArea dataOnly="0" labelOnly="1" outline="0" fieldPosition="0">
        <references count="1">
          <reference field="0" count="1" defaultSubtotal="1">
            <x v="42"/>
          </reference>
        </references>
      </pivotArea>
    </format>
    <format dxfId="2186">
      <pivotArea dataOnly="0" labelOnly="1" outline="0" fieldPosition="0">
        <references count="1">
          <reference field="0" count="1" defaultSubtotal="1">
            <x v="43"/>
          </reference>
        </references>
      </pivotArea>
    </format>
    <format dxfId="2185">
      <pivotArea dataOnly="0" labelOnly="1" outline="0" fieldPosition="0">
        <references count="1">
          <reference field="0" count="1" defaultSubtotal="1">
            <x v="44"/>
          </reference>
        </references>
      </pivotArea>
    </format>
    <format dxfId="2184">
      <pivotArea dataOnly="0" labelOnly="1" outline="0" fieldPosition="0">
        <references count="1">
          <reference field="0" count="1" defaultSubtotal="1">
            <x v="45"/>
          </reference>
        </references>
      </pivotArea>
    </format>
    <format dxfId="2183">
      <pivotArea dataOnly="0" labelOnly="1" outline="0" fieldPosition="0">
        <references count="1">
          <reference field="0" count="1" defaultSubtotal="1">
            <x v="46"/>
          </reference>
        </references>
      </pivotArea>
    </format>
    <format dxfId="2182">
      <pivotArea dataOnly="0" labelOnly="1" outline="0" fieldPosition="0">
        <references count="1">
          <reference field="0" count="1" defaultSubtotal="1">
            <x v="47"/>
          </reference>
        </references>
      </pivotArea>
    </format>
    <format dxfId="2181">
      <pivotArea dataOnly="0" labelOnly="1" outline="0" fieldPosition="0">
        <references count="1">
          <reference field="0" count="1" defaultSubtotal="1">
            <x v="48"/>
          </reference>
        </references>
      </pivotArea>
    </format>
    <format dxfId="2180">
      <pivotArea dataOnly="0" labelOnly="1" outline="0" fieldPosition="0">
        <references count="2">
          <reference field="0" count="1" selected="0">
            <x v="0"/>
          </reference>
          <reference field="1" count="1">
            <x v="0"/>
          </reference>
        </references>
      </pivotArea>
    </format>
    <format dxfId="2179">
      <pivotArea dataOnly="0" labelOnly="1" outline="0" fieldPosition="0">
        <references count="2">
          <reference field="0" count="1" selected="0">
            <x v="1"/>
          </reference>
          <reference field="1" count="1">
            <x v="4"/>
          </reference>
        </references>
      </pivotArea>
    </format>
    <format dxfId="2178">
      <pivotArea dataOnly="0" labelOnly="1" outline="0" fieldPosition="0">
        <references count="2">
          <reference field="0" count="1" selected="0">
            <x v="2"/>
          </reference>
          <reference field="1" count="1">
            <x v="36"/>
          </reference>
        </references>
      </pivotArea>
    </format>
    <format dxfId="2177">
      <pivotArea dataOnly="0" labelOnly="1" outline="0" fieldPosition="0">
        <references count="2">
          <reference field="0" count="1" selected="0">
            <x v="3"/>
          </reference>
          <reference field="1" count="1">
            <x v="30"/>
          </reference>
        </references>
      </pivotArea>
    </format>
    <format dxfId="2176">
      <pivotArea dataOnly="0" labelOnly="1" outline="0" fieldPosition="0">
        <references count="2">
          <reference field="0" count="1" selected="0">
            <x v="4"/>
          </reference>
          <reference field="1" count="1">
            <x v="20"/>
          </reference>
        </references>
      </pivotArea>
    </format>
    <format dxfId="2175">
      <pivotArea dataOnly="0" labelOnly="1" outline="0" fieldPosition="0">
        <references count="2">
          <reference field="0" count="1" selected="0">
            <x v="5"/>
          </reference>
          <reference field="1" count="1">
            <x v="20"/>
          </reference>
        </references>
      </pivotArea>
    </format>
    <format dxfId="2174">
      <pivotArea dataOnly="0" labelOnly="1" outline="0" fieldPosition="0">
        <references count="2">
          <reference field="0" count="1" selected="0">
            <x v="6"/>
          </reference>
          <reference field="1" count="1">
            <x v="16"/>
          </reference>
        </references>
      </pivotArea>
    </format>
    <format dxfId="2173">
      <pivotArea dataOnly="0" labelOnly="1" outline="0" fieldPosition="0">
        <references count="2">
          <reference field="0" count="1" selected="0">
            <x v="7"/>
          </reference>
          <reference field="1" count="1">
            <x v="10"/>
          </reference>
        </references>
      </pivotArea>
    </format>
    <format dxfId="2172">
      <pivotArea dataOnly="0" labelOnly="1" outline="0" fieldPosition="0">
        <references count="2">
          <reference field="0" count="1" selected="0">
            <x v="8"/>
          </reference>
          <reference field="1" count="1">
            <x v="9"/>
          </reference>
        </references>
      </pivotArea>
    </format>
    <format dxfId="2171">
      <pivotArea dataOnly="0" labelOnly="1" outline="0" fieldPosition="0">
        <references count="2">
          <reference field="0" count="1" selected="0">
            <x v="9"/>
          </reference>
          <reference field="1" count="1">
            <x v="1"/>
          </reference>
        </references>
      </pivotArea>
    </format>
    <format dxfId="2170">
      <pivotArea dataOnly="0" labelOnly="1" outline="0" fieldPosition="0">
        <references count="2">
          <reference field="0" count="1" selected="0">
            <x v="10"/>
          </reference>
          <reference field="1" count="1">
            <x v="1"/>
          </reference>
        </references>
      </pivotArea>
    </format>
    <format dxfId="2169">
      <pivotArea dataOnly="0" labelOnly="1" outline="0" fieldPosition="0">
        <references count="2">
          <reference field="0" count="1" selected="0">
            <x v="11"/>
          </reference>
          <reference field="1" count="1">
            <x v="31"/>
          </reference>
        </references>
      </pivotArea>
    </format>
    <format dxfId="2168">
      <pivotArea dataOnly="0" labelOnly="1" outline="0" fieldPosition="0">
        <references count="2">
          <reference field="0" count="1" selected="0">
            <x v="12"/>
          </reference>
          <reference field="1" count="1">
            <x v="3"/>
          </reference>
        </references>
      </pivotArea>
    </format>
    <format dxfId="2167">
      <pivotArea dataOnly="0" labelOnly="1" outline="0" fieldPosition="0">
        <references count="2">
          <reference field="0" count="1" selected="0">
            <x v="13"/>
          </reference>
          <reference field="1" count="1">
            <x v="18"/>
          </reference>
        </references>
      </pivotArea>
    </format>
    <format dxfId="2166">
      <pivotArea dataOnly="0" labelOnly="1" outline="0" fieldPosition="0">
        <references count="2">
          <reference field="0" count="1" selected="0">
            <x v="14"/>
          </reference>
          <reference field="1" count="1">
            <x v="8"/>
          </reference>
        </references>
      </pivotArea>
    </format>
    <format dxfId="2165">
      <pivotArea dataOnly="0" labelOnly="1" outline="0" fieldPosition="0">
        <references count="2">
          <reference field="0" count="1" selected="0">
            <x v="15"/>
          </reference>
          <reference field="1" count="1">
            <x v="14"/>
          </reference>
        </references>
      </pivotArea>
    </format>
    <format dxfId="2164">
      <pivotArea dataOnly="0" labelOnly="1" outline="0" fieldPosition="0">
        <references count="2">
          <reference field="0" count="1" selected="0">
            <x v="16"/>
          </reference>
          <reference field="1" count="1">
            <x v="35"/>
          </reference>
        </references>
      </pivotArea>
    </format>
    <format dxfId="2163">
      <pivotArea dataOnly="0" labelOnly="1" outline="0" fieldPosition="0">
        <references count="2">
          <reference field="0" count="1" selected="0">
            <x v="17"/>
          </reference>
          <reference field="1" count="1">
            <x v="15"/>
          </reference>
        </references>
      </pivotArea>
    </format>
    <format dxfId="2162">
      <pivotArea dataOnly="0" labelOnly="1" outline="0" fieldPosition="0">
        <references count="2">
          <reference field="0" count="1" selected="0">
            <x v="18"/>
          </reference>
          <reference field="1" count="1">
            <x v="33"/>
          </reference>
        </references>
      </pivotArea>
    </format>
    <format dxfId="2161">
      <pivotArea dataOnly="0" labelOnly="1" outline="0" fieldPosition="0">
        <references count="2">
          <reference field="0" count="1" selected="0">
            <x v="19"/>
          </reference>
          <reference field="1" count="1">
            <x v="38"/>
          </reference>
        </references>
      </pivotArea>
    </format>
    <format dxfId="2160">
      <pivotArea dataOnly="0" labelOnly="1" outline="0" fieldPosition="0">
        <references count="2">
          <reference field="0" count="1" selected="0">
            <x v="20"/>
          </reference>
          <reference field="1" count="1">
            <x v="38"/>
          </reference>
        </references>
      </pivotArea>
    </format>
    <format dxfId="2159">
      <pivotArea dataOnly="0" labelOnly="1" outline="0" fieldPosition="0">
        <references count="2">
          <reference field="0" count="1" selected="0">
            <x v="21"/>
          </reference>
          <reference field="1" count="1">
            <x v="2"/>
          </reference>
        </references>
      </pivotArea>
    </format>
    <format dxfId="2158">
      <pivotArea dataOnly="0" labelOnly="1" outline="0" fieldPosition="0">
        <references count="2">
          <reference field="0" count="1" selected="0">
            <x v="22"/>
          </reference>
          <reference field="1" count="1">
            <x v="11"/>
          </reference>
        </references>
      </pivotArea>
    </format>
    <format dxfId="2157">
      <pivotArea dataOnly="0" labelOnly="1" outline="0" fieldPosition="0">
        <references count="2">
          <reference field="0" count="1" selected="0">
            <x v="23"/>
          </reference>
          <reference field="1" count="1">
            <x v="37"/>
          </reference>
        </references>
      </pivotArea>
    </format>
    <format dxfId="2156">
      <pivotArea dataOnly="0" labelOnly="1" outline="0" fieldPosition="0">
        <references count="2">
          <reference field="0" count="1" selected="0">
            <x v="24"/>
          </reference>
          <reference field="1" count="1">
            <x v="28"/>
          </reference>
        </references>
      </pivotArea>
    </format>
    <format dxfId="2155">
      <pivotArea dataOnly="0" labelOnly="1" outline="0" fieldPosition="0">
        <references count="2">
          <reference field="0" count="1" selected="0">
            <x v="25"/>
          </reference>
          <reference field="1" count="1">
            <x v="28"/>
          </reference>
        </references>
      </pivotArea>
    </format>
    <format dxfId="2154">
      <pivotArea dataOnly="0" labelOnly="1" outline="0" fieldPosition="0">
        <references count="2">
          <reference field="0" count="1" selected="0">
            <x v="26"/>
          </reference>
          <reference field="1" count="1">
            <x v="28"/>
          </reference>
        </references>
      </pivotArea>
    </format>
    <format dxfId="2153">
      <pivotArea dataOnly="0" labelOnly="1" outline="0" fieldPosition="0">
        <references count="2">
          <reference field="0" count="1" selected="0">
            <x v="27"/>
          </reference>
          <reference field="1" count="1">
            <x v="28"/>
          </reference>
        </references>
      </pivotArea>
    </format>
    <format dxfId="2152">
      <pivotArea dataOnly="0" labelOnly="1" outline="0" fieldPosition="0">
        <references count="2">
          <reference field="0" count="1" selected="0">
            <x v="28"/>
          </reference>
          <reference field="1" count="1">
            <x v="29"/>
          </reference>
        </references>
      </pivotArea>
    </format>
    <format dxfId="2151">
      <pivotArea dataOnly="0" labelOnly="1" outline="0" fieldPosition="0">
        <references count="2">
          <reference field="0" count="1" selected="0">
            <x v="29"/>
          </reference>
          <reference field="1" count="1">
            <x v="5"/>
          </reference>
        </references>
      </pivotArea>
    </format>
    <format dxfId="2150">
      <pivotArea dataOnly="0" labelOnly="1" outline="0" fieldPosition="0">
        <references count="2">
          <reference field="0" count="1" selected="0">
            <x v="30"/>
          </reference>
          <reference field="1" count="1">
            <x v="23"/>
          </reference>
        </references>
      </pivotArea>
    </format>
    <format dxfId="2149">
      <pivotArea dataOnly="0" labelOnly="1" outline="0" fieldPosition="0">
        <references count="2">
          <reference field="0" count="1" selected="0">
            <x v="31"/>
          </reference>
          <reference field="1" count="1">
            <x v="24"/>
          </reference>
        </references>
      </pivotArea>
    </format>
    <format dxfId="2148">
      <pivotArea dataOnly="0" labelOnly="1" outline="0" fieldPosition="0">
        <references count="2">
          <reference field="0" count="1" selected="0">
            <x v="32"/>
          </reference>
          <reference field="1" count="1">
            <x v="7"/>
          </reference>
        </references>
      </pivotArea>
    </format>
    <format dxfId="2147">
      <pivotArea dataOnly="0" labelOnly="1" outline="0" fieldPosition="0">
        <references count="2">
          <reference field="0" count="1" selected="0">
            <x v="33"/>
          </reference>
          <reference field="1" count="1">
            <x v="26"/>
          </reference>
        </references>
      </pivotArea>
    </format>
    <format dxfId="2146">
      <pivotArea dataOnly="0" labelOnly="1" outline="0" fieldPosition="0">
        <references count="2">
          <reference field="0" count="1" selected="0">
            <x v="34"/>
          </reference>
          <reference field="1" count="1">
            <x v="39"/>
          </reference>
        </references>
      </pivotArea>
    </format>
    <format dxfId="2145">
      <pivotArea dataOnly="0" labelOnly="1" outline="0" fieldPosition="0">
        <references count="2">
          <reference field="0" count="1" selected="0">
            <x v="35"/>
          </reference>
          <reference field="1" count="1">
            <x v="27"/>
          </reference>
        </references>
      </pivotArea>
    </format>
    <format dxfId="2144">
      <pivotArea dataOnly="0" labelOnly="1" outline="0" fieldPosition="0">
        <references count="2">
          <reference field="0" count="1" selected="0">
            <x v="36"/>
          </reference>
          <reference field="1" count="1">
            <x v="41"/>
          </reference>
        </references>
      </pivotArea>
    </format>
    <format dxfId="2143">
      <pivotArea dataOnly="0" labelOnly="1" outline="0" fieldPosition="0">
        <references count="2">
          <reference field="0" count="1" selected="0">
            <x v="37"/>
          </reference>
          <reference field="1" count="1">
            <x v="25"/>
          </reference>
        </references>
      </pivotArea>
    </format>
    <format dxfId="2142">
      <pivotArea dataOnly="0" labelOnly="1" outline="0" fieldPosition="0">
        <references count="2">
          <reference field="0" count="1" selected="0">
            <x v="38"/>
          </reference>
          <reference field="1" count="1">
            <x v="25"/>
          </reference>
        </references>
      </pivotArea>
    </format>
    <format dxfId="2141">
      <pivotArea dataOnly="0" labelOnly="1" outline="0" fieldPosition="0">
        <references count="2">
          <reference field="0" count="1" selected="0">
            <x v="39"/>
          </reference>
          <reference field="1" count="1">
            <x v="40"/>
          </reference>
        </references>
      </pivotArea>
    </format>
    <format dxfId="2140">
      <pivotArea dataOnly="0" labelOnly="1" outline="0" fieldPosition="0">
        <references count="2">
          <reference field="0" count="1" selected="0">
            <x v="40"/>
          </reference>
          <reference field="1" count="1">
            <x v="32"/>
          </reference>
        </references>
      </pivotArea>
    </format>
    <format dxfId="2139">
      <pivotArea dataOnly="0" labelOnly="1" outline="0" fieldPosition="0">
        <references count="2">
          <reference field="0" count="1" selected="0">
            <x v="41"/>
          </reference>
          <reference field="1" count="1">
            <x v="12"/>
          </reference>
        </references>
      </pivotArea>
    </format>
    <format dxfId="2138">
      <pivotArea dataOnly="0" labelOnly="1" outline="0" fieldPosition="0">
        <references count="2">
          <reference field="0" count="1" selected="0">
            <x v="42"/>
          </reference>
          <reference field="1" count="1">
            <x v="13"/>
          </reference>
        </references>
      </pivotArea>
    </format>
    <format dxfId="2137">
      <pivotArea dataOnly="0" labelOnly="1" outline="0" fieldPosition="0">
        <references count="2">
          <reference field="0" count="1" selected="0">
            <x v="43"/>
          </reference>
          <reference field="1" count="1">
            <x v="19"/>
          </reference>
        </references>
      </pivotArea>
    </format>
    <format dxfId="2136">
      <pivotArea dataOnly="0" labelOnly="1" outline="0" fieldPosition="0">
        <references count="2">
          <reference field="0" count="1" selected="0">
            <x v="44"/>
          </reference>
          <reference field="1" count="1">
            <x v="17"/>
          </reference>
        </references>
      </pivotArea>
    </format>
    <format dxfId="2135">
      <pivotArea dataOnly="0" labelOnly="1" outline="0" fieldPosition="0">
        <references count="2">
          <reference field="0" count="1" selected="0">
            <x v="45"/>
          </reference>
          <reference field="1" count="1">
            <x v="34"/>
          </reference>
        </references>
      </pivotArea>
    </format>
    <format dxfId="2134">
      <pivotArea dataOnly="0" labelOnly="1" outline="0" fieldPosition="0">
        <references count="2">
          <reference field="0" count="1" selected="0">
            <x v="46"/>
          </reference>
          <reference field="1" count="1">
            <x v="21"/>
          </reference>
        </references>
      </pivotArea>
    </format>
    <format dxfId="2133">
      <pivotArea dataOnly="0" labelOnly="1" outline="0" fieldPosition="0">
        <references count="2">
          <reference field="0" count="1" selected="0">
            <x v="47"/>
          </reference>
          <reference field="1" count="1">
            <x v="22"/>
          </reference>
        </references>
      </pivotArea>
    </format>
    <format dxfId="2132">
      <pivotArea dataOnly="0" labelOnly="1" outline="0" fieldPosition="0">
        <references count="2">
          <reference field="0" count="1" selected="0">
            <x v="48"/>
          </reference>
          <reference field="1" count="1">
            <x v="6"/>
          </reference>
        </references>
      </pivotArea>
    </format>
    <format dxfId="2131">
      <pivotArea dataOnly="0" labelOnly="1" outline="0" fieldPosition="0">
        <references count="2">
          <reference field="0" count="1" selected="0">
            <x v="0"/>
          </reference>
          <reference field="1" count="1">
            <x v="0"/>
          </reference>
        </references>
      </pivotArea>
    </format>
    <format dxfId="2130">
      <pivotArea dataOnly="0" labelOnly="1" outline="0" fieldPosition="0">
        <references count="2">
          <reference field="0" count="1" selected="0">
            <x v="1"/>
          </reference>
          <reference field="1" count="1">
            <x v="4"/>
          </reference>
        </references>
      </pivotArea>
    </format>
    <format dxfId="2129">
      <pivotArea dataOnly="0" labelOnly="1" outline="0" fieldPosition="0">
        <references count="2">
          <reference field="0" count="1" selected="0">
            <x v="2"/>
          </reference>
          <reference field="1" count="1">
            <x v="36"/>
          </reference>
        </references>
      </pivotArea>
    </format>
    <format dxfId="2128">
      <pivotArea dataOnly="0" labelOnly="1" outline="0" fieldPosition="0">
        <references count="2">
          <reference field="0" count="1" selected="0">
            <x v="3"/>
          </reference>
          <reference field="1" count="1">
            <x v="30"/>
          </reference>
        </references>
      </pivotArea>
    </format>
    <format dxfId="2127">
      <pivotArea dataOnly="0" labelOnly="1" outline="0" fieldPosition="0">
        <references count="2">
          <reference field="0" count="1" selected="0">
            <x v="4"/>
          </reference>
          <reference field="1" count="1">
            <x v="20"/>
          </reference>
        </references>
      </pivotArea>
    </format>
    <format dxfId="2126">
      <pivotArea dataOnly="0" labelOnly="1" outline="0" fieldPosition="0">
        <references count="2">
          <reference field="0" count="1" selected="0">
            <x v="5"/>
          </reference>
          <reference field="1" count="1">
            <x v="20"/>
          </reference>
        </references>
      </pivotArea>
    </format>
    <format dxfId="2125">
      <pivotArea dataOnly="0" labelOnly="1" outline="0" fieldPosition="0">
        <references count="2">
          <reference field="0" count="1" selected="0">
            <x v="6"/>
          </reference>
          <reference field="1" count="1">
            <x v="16"/>
          </reference>
        </references>
      </pivotArea>
    </format>
    <format dxfId="2124">
      <pivotArea dataOnly="0" labelOnly="1" outline="0" fieldPosition="0">
        <references count="2">
          <reference field="0" count="1" selected="0">
            <x v="7"/>
          </reference>
          <reference field="1" count="1">
            <x v="10"/>
          </reference>
        </references>
      </pivotArea>
    </format>
    <format dxfId="2123">
      <pivotArea dataOnly="0" labelOnly="1" outline="0" fieldPosition="0">
        <references count="2">
          <reference field="0" count="1" selected="0">
            <x v="8"/>
          </reference>
          <reference field="1" count="1">
            <x v="9"/>
          </reference>
        </references>
      </pivotArea>
    </format>
    <format dxfId="2122">
      <pivotArea dataOnly="0" labelOnly="1" outline="0" fieldPosition="0">
        <references count="2">
          <reference field="0" count="1" selected="0">
            <x v="9"/>
          </reference>
          <reference field="1" count="1">
            <x v="1"/>
          </reference>
        </references>
      </pivotArea>
    </format>
    <format dxfId="2121">
      <pivotArea dataOnly="0" labelOnly="1" outline="0" fieldPosition="0">
        <references count="2">
          <reference field="0" count="1" selected="0">
            <x v="10"/>
          </reference>
          <reference field="1" count="1">
            <x v="1"/>
          </reference>
        </references>
      </pivotArea>
    </format>
    <format dxfId="2120">
      <pivotArea dataOnly="0" labelOnly="1" outline="0" fieldPosition="0">
        <references count="2">
          <reference field="0" count="1" selected="0">
            <x v="11"/>
          </reference>
          <reference field="1" count="1">
            <x v="31"/>
          </reference>
        </references>
      </pivotArea>
    </format>
    <format dxfId="2119">
      <pivotArea dataOnly="0" labelOnly="1" outline="0" fieldPosition="0">
        <references count="2">
          <reference field="0" count="1" selected="0">
            <x v="12"/>
          </reference>
          <reference field="1" count="1">
            <x v="3"/>
          </reference>
        </references>
      </pivotArea>
    </format>
    <format dxfId="2118">
      <pivotArea dataOnly="0" labelOnly="1" outline="0" fieldPosition="0">
        <references count="2">
          <reference field="0" count="1" selected="0">
            <x v="13"/>
          </reference>
          <reference field="1" count="1">
            <x v="18"/>
          </reference>
        </references>
      </pivotArea>
    </format>
    <format dxfId="2117">
      <pivotArea dataOnly="0" labelOnly="1" outline="0" fieldPosition="0">
        <references count="2">
          <reference field="0" count="1" selected="0">
            <x v="14"/>
          </reference>
          <reference field="1" count="1">
            <x v="8"/>
          </reference>
        </references>
      </pivotArea>
    </format>
    <format dxfId="2116">
      <pivotArea dataOnly="0" labelOnly="1" outline="0" fieldPosition="0">
        <references count="2">
          <reference field="0" count="1" selected="0">
            <x v="15"/>
          </reference>
          <reference field="1" count="1">
            <x v="14"/>
          </reference>
        </references>
      </pivotArea>
    </format>
    <format dxfId="2115">
      <pivotArea dataOnly="0" labelOnly="1" outline="0" fieldPosition="0">
        <references count="2">
          <reference field="0" count="1" selected="0">
            <x v="16"/>
          </reference>
          <reference field="1" count="1">
            <x v="35"/>
          </reference>
        </references>
      </pivotArea>
    </format>
    <format dxfId="2114">
      <pivotArea dataOnly="0" labelOnly="1" outline="0" fieldPosition="0">
        <references count="2">
          <reference field="0" count="1" selected="0">
            <x v="17"/>
          </reference>
          <reference field="1" count="1">
            <x v="15"/>
          </reference>
        </references>
      </pivotArea>
    </format>
    <format dxfId="2113">
      <pivotArea dataOnly="0" labelOnly="1" outline="0" fieldPosition="0">
        <references count="2">
          <reference field="0" count="1" selected="0">
            <x v="18"/>
          </reference>
          <reference field="1" count="1">
            <x v="33"/>
          </reference>
        </references>
      </pivotArea>
    </format>
    <format dxfId="2112">
      <pivotArea dataOnly="0" labelOnly="1" outline="0" fieldPosition="0">
        <references count="2">
          <reference field="0" count="1" selected="0">
            <x v="19"/>
          </reference>
          <reference field="1" count="1">
            <x v="38"/>
          </reference>
        </references>
      </pivotArea>
    </format>
    <format dxfId="2111">
      <pivotArea dataOnly="0" labelOnly="1" outline="0" fieldPosition="0">
        <references count="2">
          <reference field="0" count="1" selected="0">
            <x v="20"/>
          </reference>
          <reference field="1" count="1">
            <x v="38"/>
          </reference>
        </references>
      </pivotArea>
    </format>
    <format dxfId="2110">
      <pivotArea dataOnly="0" labelOnly="1" outline="0" fieldPosition="0">
        <references count="2">
          <reference field="0" count="1" selected="0">
            <x v="21"/>
          </reference>
          <reference field="1" count="1">
            <x v="2"/>
          </reference>
        </references>
      </pivotArea>
    </format>
    <format dxfId="2109">
      <pivotArea dataOnly="0" labelOnly="1" outline="0" fieldPosition="0">
        <references count="2">
          <reference field="0" count="1" selected="0">
            <x v="22"/>
          </reference>
          <reference field="1" count="1">
            <x v="11"/>
          </reference>
        </references>
      </pivotArea>
    </format>
    <format dxfId="2108">
      <pivotArea dataOnly="0" labelOnly="1" outline="0" fieldPosition="0">
        <references count="2">
          <reference field="0" count="1" selected="0">
            <x v="23"/>
          </reference>
          <reference field="1" count="1">
            <x v="37"/>
          </reference>
        </references>
      </pivotArea>
    </format>
    <format dxfId="2107">
      <pivotArea dataOnly="0" labelOnly="1" outline="0" fieldPosition="0">
        <references count="2">
          <reference field="0" count="1" selected="0">
            <x v="24"/>
          </reference>
          <reference field="1" count="1">
            <x v="28"/>
          </reference>
        </references>
      </pivotArea>
    </format>
    <format dxfId="2106">
      <pivotArea dataOnly="0" labelOnly="1" outline="0" fieldPosition="0">
        <references count="2">
          <reference field="0" count="1" selected="0">
            <x v="25"/>
          </reference>
          <reference field="1" count="1">
            <x v="28"/>
          </reference>
        </references>
      </pivotArea>
    </format>
    <format dxfId="2105">
      <pivotArea dataOnly="0" labelOnly="1" outline="0" fieldPosition="0">
        <references count="2">
          <reference field="0" count="1" selected="0">
            <x v="26"/>
          </reference>
          <reference field="1" count="1">
            <x v="28"/>
          </reference>
        </references>
      </pivotArea>
    </format>
    <format dxfId="2104">
      <pivotArea dataOnly="0" labelOnly="1" outline="0" fieldPosition="0">
        <references count="2">
          <reference field="0" count="1" selected="0">
            <x v="27"/>
          </reference>
          <reference field="1" count="1">
            <x v="28"/>
          </reference>
        </references>
      </pivotArea>
    </format>
    <format dxfId="2103">
      <pivotArea dataOnly="0" labelOnly="1" outline="0" fieldPosition="0">
        <references count="2">
          <reference field="0" count="1" selected="0">
            <x v="28"/>
          </reference>
          <reference field="1" count="1">
            <x v="29"/>
          </reference>
        </references>
      </pivotArea>
    </format>
    <format dxfId="2102">
      <pivotArea dataOnly="0" labelOnly="1" outline="0" fieldPosition="0">
        <references count="2">
          <reference field="0" count="1" selected="0">
            <x v="29"/>
          </reference>
          <reference field="1" count="1">
            <x v="5"/>
          </reference>
        </references>
      </pivotArea>
    </format>
    <format dxfId="2101">
      <pivotArea dataOnly="0" labelOnly="1" outline="0" fieldPosition="0">
        <references count="2">
          <reference field="0" count="1" selected="0">
            <x v="30"/>
          </reference>
          <reference field="1" count="1">
            <x v="23"/>
          </reference>
        </references>
      </pivotArea>
    </format>
    <format dxfId="2100">
      <pivotArea dataOnly="0" labelOnly="1" outline="0" fieldPosition="0">
        <references count="2">
          <reference field="0" count="1" selected="0">
            <x v="31"/>
          </reference>
          <reference field="1" count="1">
            <x v="24"/>
          </reference>
        </references>
      </pivotArea>
    </format>
    <format dxfId="2099">
      <pivotArea dataOnly="0" labelOnly="1" outline="0" fieldPosition="0">
        <references count="2">
          <reference field="0" count="1" selected="0">
            <x v="32"/>
          </reference>
          <reference field="1" count="1">
            <x v="7"/>
          </reference>
        </references>
      </pivotArea>
    </format>
    <format dxfId="2098">
      <pivotArea dataOnly="0" labelOnly="1" outline="0" fieldPosition="0">
        <references count="2">
          <reference field="0" count="1" selected="0">
            <x v="33"/>
          </reference>
          <reference field="1" count="1">
            <x v="26"/>
          </reference>
        </references>
      </pivotArea>
    </format>
    <format dxfId="2097">
      <pivotArea dataOnly="0" labelOnly="1" outline="0" fieldPosition="0">
        <references count="2">
          <reference field="0" count="1" selected="0">
            <x v="34"/>
          </reference>
          <reference field="1" count="1">
            <x v="39"/>
          </reference>
        </references>
      </pivotArea>
    </format>
    <format dxfId="2096">
      <pivotArea dataOnly="0" labelOnly="1" outline="0" fieldPosition="0">
        <references count="2">
          <reference field="0" count="1" selected="0">
            <x v="35"/>
          </reference>
          <reference field="1" count="1">
            <x v="27"/>
          </reference>
        </references>
      </pivotArea>
    </format>
    <format dxfId="2095">
      <pivotArea dataOnly="0" labelOnly="1" outline="0" fieldPosition="0">
        <references count="2">
          <reference field="0" count="1" selected="0">
            <x v="36"/>
          </reference>
          <reference field="1" count="1">
            <x v="41"/>
          </reference>
        </references>
      </pivotArea>
    </format>
    <format dxfId="2094">
      <pivotArea dataOnly="0" labelOnly="1" outline="0" fieldPosition="0">
        <references count="2">
          <reference field="0" count="1" selected="0">
            <x v="37"/>
          </reference>
          <reference field="1" count="1">
            <x v="25"/>
          </reference>
        </references>
      </pivotArea>
    </format>
    <format dxfId="2093">
      <pivotArea dataOnly="0" labelOnly="1" outline="0" fieldPosition="0">
        <references count="2">
          <reference field="0" count="1" selected="0">
            <x v="38"/>
          </reference>
          <reference field="1" count="1">
            <x v="25"/>
          </reference>
        </references>
      </pivotArea>
    </format>
    <format dxfId="2092">
      <pivotArea dataOnly="0" labelOnly="1" outline="0" fieldPosition="0">
        <references count="2">
          <reference field="0" count="1" selected="0">
            <x v="39"/>
          </reference>
          <reference field="1" count="1">
            <x v="40"/>
          </reference>
        </references>
      </pivotArea>
    </format>
    <format dxfId="2091">
      <pivotArea dataOnly="0" labelOnly="1" outline="0" fieldPosition="0">
        <references count="2">
          <reference field="0" count="1" selected="0">
            <x v="40"/>
          </reference>
          <reference field="1" count="1">
            <x v="32"/>
          </reference>
        </references>
      </pivotArea>
    </format>
    <format dxfId="2090">
      <pivotArea dataOnly="0" labelOnly="1" outline="0" fieldPosition="0">
        <references count="2">
          <reference field="0" count="1" selected="0">
            <x v="41"/>
          </reference>
          <reference field="1" count="1">
            <x v="12"/>
          </reference>
        </references>
      </pivotArea>
    </format>
    <format dxfId="2089">
      <pivotArea dataOnly="0" labelOnly="1" outline="0" fieldPosition="0">
        <references count="2">
          <reference field="0" count="1" selected="0">
            <x v="42"/>
          </reference>
          <reference field="1" count="1">
            <x v="13"/>
          </reference>
        </references>
      </pivotArea>
    </format>
    <format dxfId="2088">
      <pivotArea dataOnly="0" labelOnly="1" outline="0" fieldPosition="0">
        <references count="2">
          <reference field="0" count="1" selected="0">
            <x v="43"/>
          </reference>
          <reference field="1" count="1">
            <x v="19"/>
          </reference>
        </references>
      </pivotArea>
    </format>
    <format dxfId="2087">
      <pivotArea dataOnly="0" labelOnly="1" outline="0" fieldPosition="0">
        <references count="2">
          <reference field="0" count="1" selected="0">
            <x v="44"/>
          </reference>
          <reference field="1" count="1">
            <x v="17"/>
          </reference>
        </references>
      </pivotArea>
    </format>
    <format dxfId="2086">
      <pivotArea dataOnly="0" labelOnly="1" outline="0" fieldPosition="0">
        <references count="2">
          <reference field="0" count="1" selected="0">
            <x v="45"/>
          </reference>
          <reference field="1" count="1">
            <x v="34"/>
          </reference>
        </references>
      </pivotArea>
    </format>
    <format dxfId="2085">
      <pivotArea dataOnly="0" labelOnly="1" outline="0" fieldPosition="0">
        <references count="2">
          <reference field="0" count="1" selected="0">
            <x v="46"/>
          </reference>
          <reference field="1" count="1">
            <x v="21"/>
          </reference>
        </references>
      </pivotArea>
    </format>
    <format dxfId="2084">
      <pivotArea dataOnly="0" labelOnly="1" outline="0" fieldPosition="0">
        <references count="2">
          <reference field="0" count="1" selected="0">
            <x v="47"/>
          </reference>
          <reference field="1" count="1">
            <x v="22"/>
          </reference>
        </references>
      </pivotArea>
    </format>
    <format dxfId="2083">
      <pivotArea dataOnly="0" labelOnly="1" outline="0" fieldPosition="0">
        <references count="2">
          <reference field="0" count="1" selected="0">
            <x v="48"/>
          </reference>
          <reference field="1" count="1">
            <x v="6"/>
          </reference>
        </references>
      </pivotArea>
    </format>
    <format dxfId="2082">
      <pivotArea dataOnly="0" labelOnly="1" outline="0" fieldPosition="0">
        <references count="2">
          <reference field="0" count="1" selected="0">
            <x v="0"/>
          </reference>
          <reference field="1" count="1">
            <x v="0"/>
          </reference>
        </references>
      </pivotArea>
    </format>
    <format dxfId="2081">
      <pivotArea dataOnly="0" labelOnly="1" outline="0" fieldPosition="0">
        <references count="2">
          <reference field="0" count="1" selected="0">
            <x v="1"/>
          </reference>
          <reference field="1" count="1">
            <x v="4"/>
          </reference>
        </references>
      </pivotArea>
    </format>
    <format dxfId="2080">
      <pivotArea dataOnly="0" labelOnly="1" outline="0" fieldPosition="0">
        <references count="2">
          <reference field="0" count="1" selected="0">
            <x v="2"/>
          </reference>
          <reference field="1" count="1">
            <x v="36"/>
          </reference>
        </references>
      </pivotArea>
    </format>
    <format dxfId="2079">
      <pivotArea dataOnly="0" labelOnly="1" outline="0" fieldPosition="0">
        <references count="2">
          <reference field="0" count="1" selected="0">
            <x v="3"/>
          </reference>
          <reference field="1" count="1">
            <x v="30"/>
          </reference>
        </references>
      </pivotArea>
    </format>
    <format dxfId="2078">
      <pivotArea dataOnly="0" labelOnly="1" outline="0" fieldPosition="0">
        <references count="2">
          <reference field="0" count="1" selected="0">
            <x v="4"/>
          </reference>
          <reference field="1" count="1">
            <x v="20"/>
          </reference>
        </references>
      </pivotArea>
    </format>
    <format dxfId="2077">
      <pivotArea dataOnly="0" labelOnly="1" outline="0" fieldPosition="0">
        <references count="2">
          <reference field="0" count="1" selected="0">
            <x v="5"/>
          </reference>
          <reference field="1" count="1">
            <x v="20"/>
          </reference>
        </references>
      </pivotArea>
    </format>
    <format dxfId="2076">
      <pivotArea dataOnly="0" labelOnly="1" outline="0" fieldPosition="0">
        <references count="2">
          <reference field="0" count="1" selected="0">
            <x v="6"/>
          </reference>
          <reference field="1" count="1">
            <x v="16"/>
          </reference>
        </references>
      </pivotArea>
    </format>
    <format dxfId="2075">
      <pivotArea dataOnly="0" labelOnly="1" outline="0" fieldPosition="0">
        <references count="2">
          <reference field="0" count="1" selected="0">
            <x v="7"/>
          </reference>
          <reference field="1" count="1">
            <x v="10"/>
          </reference>
        </references>
      </pivotArea>
    </format>
    <format dxfId="2074">
      <pivotArea dataOnly="0" labelOnly="1" outline="0" fieldPosition="0">
        <references count="2">
          <reference field="0" count="1" selected="0">
            <x v="8"/>
          </reference>
          <reference field="1" count="1">
            <x v="9"/>
          </reference>
        </references>
      </pivotArea>
    </format>
    <format dxfId="2073">
      <pivotArea dataOnly="0" labelOnly="1" outline="0" fieldPosition="0">
        <references count="2">
          <reference field="0" count="1" selected="0">
            <x v="9"/>
          </reference>
          <reference field="1" count="1">
            <x v="1"/>
          </reference>
        </references>
      </pivotArea>
    </format>
    <format dxfId="2072">
      <pivotArea dataOnly="0" labelOnly="1" outline="0" fieldPosition="0">
        <references count="2">
          <reference field="0" count="1" selected="0">
            <x v="10"/>
          </reference>
          <reference field="1" count="1">
            <x v="1"/>
          </reference>
        </references>
      </pivotArea>
    </format>
    <format dxfId="2071">
      <pivotArea dataOnly="0" labelOnly="1" outline="0" fieldPosition="0">
        <references count="2">
          <reference field="0" count="1" selected="0">
            <x v="11"/>
          </reference>
          <reference field="1" count="1">
            <x v="31"/>
          </reference>
        </references>
      </pivotArea>
    </format>
    <format dxfId="2070">
      <pivotArea dataOnly="0" labelOnly="1" outline="0" fieldPosition="0">
        <references count="2">
          <reference field="0" count="1" selected="0">
            <x v="12"/>
          </reference>
          <reference field="1" count="1">
            <x v="3"/>
          </reference>
        </references>
      </pivotArea>
    </format>
    <format dxfId="2069">
      <pivotArea dataOnly="0" labelOnly="1" outline="0" fieldPosition="0">
        <references count="2">
          <reference field="0" count="1" selected="0">
            <x v="13"/>
          </reference>
          <reference field="1" count="1">
            <x v="18"/>
          </reference>
        </references>
      </pivotArea>
    </format>
    <format dxfId="2068">
      <pivotArea dataOnly="0" labelOnly="1" outline="0" fieldPosition="0">
        <references count="2">
          <reference field="0" count="1" selected="0">
            <x v="14"/>
          </reference>
          <reference field="1" count="1">
            <x v="8"/>
          </reference>
        </references>
      </pivotArea>
    </format>
    <format dxfId="2067">
      <pivotArea dataOnly="0" labelOnly="1" outline="0" fieldPosition="0">
        <references count="2">
          <reference field="0" count="1" selected="0">
            <x v="15"/>
          </reference>
          <reference field="1" count="1">
            <x v="14"/>
          </reference>
        </references>
      </pivotArea>
    </format>
    <format dxfId="2066">
      <pivotArea dataOnly="0" labelOnly="1" outline="0" fieldPosition="0">
        <references count="2">
          <reference field="0" count="1" selected="0">
            <x v="16"/>
          </reference>
          <reference field="1" count="1">
            <x v="35"/>
          </reference>
        </references>
      </pivotArea>
    </format>
    <format dxfId="2065">
      <pivotArea dataOnly="0" labelOnly="1" outline="0" fieldPosition="0">
        <references count="2">
          <reference field="0" count="1" selected="0">
            <x v="17"/>
          </reference>
          <reference field="1" count="1">
            <x v="15"/>
          </reference>
        </references>
      </pivotArea>
    </format>
    <format dxfId="2064">
      <pivotArea dataOnly="0" labelOnly="1" outline="0" fieldPosition="0">
        <references count="2">
          <reference field="0" count="1" selected="0">
            <x v="18"/>
          </reference>
          <reference field="1" count="1">
            <x v="33"/>
          </reference>
        </references>
      </pivotArea>
    </format>
    <format dxfId="2063">
      <pivotArea dataOnly="0" labelOnly="1" outline="0" fieldPosition="0">
        <references count="2">
          <reference field="0" count="1" selected="0">
            <x v="19"/>
          </reference>
          <reference field="1" count="1">
            <x v="38"/>
          </reference>
        </references>
      </pivotArea>
    </format>
    <format dxfId="2062">
      <pivotArea dataOnly="0" labelOnly="1" outline="0" fieldPosition="0">
        <references count="2">
          <reference field="0" count="1" selected="0">
            <x v="20"/>
          </reference>
          <reference field="1" count="1">
            <x v="38"/>
          </reference>
        </references>
      </pivotArea>
    </format>
    <format dxfId="2061">
      <pivotArea dataOnly="0" labelOnly="1" outline="0" fieldPosition="0">
        <references count="2">
          <reference field="0" count="1" selected="0">
            <x v="21"/>
          </reference>
          <reference field="1" count="1">
            <x v="2"/>
          </reference>
        </references>
      </pivotArea>
    </format>
    <format dxfId="2060">
      <pivotArea dataOnly="0" labelOnly="1" outline="0" fieldPosition="0">
        <references count="2">
          <reference field="0" count="1" selected="0">
            <x v="22"/>
          </reference>
          <reference field="1" count="1">
            <x v="11"/>
          </reference>
        </references>
      </pivotArea>
    </format>
    <format dxfId="2059">
      <pivotArea dataOnly="0" labelOnly="1" outline="0" fieldPosition="0">
        <references count="2">
          <reference field="0" count="1" selected="0">
            <x v="23"/>
          </reference>
          <reference field="1" count="1">
            <x v="37"/>
          </reference>
        </references>
      </pivotArea>
    </format>
    <format dxfId="2058">
      <pivotArea dataOnly="0" labelOnly="1" outline="0" fieldPosition="0">
        <references count="2">
          <reference field="0" count="1" selected="0">
            <x v="24"/>
          </reference>
          <reference field="1" count="1">
            <x v="28"/>
          </reference>
        </references>
      </pivotArea>
    </format>
    <format dxfId="2057">
      <pivotArea dataOnly="0" labelOnly="1" outline="0" fieldPosition="0">
        <references count="2">
          <reference field="0" count="1" selected="0">
            <x v="25"/>
          </reference>
          <reference field="1" count="1">
            <x v="28"/>
          </reference>
        </references>
      </pivotArea>
    </format>
    <format dxfId="2056">
      <pivotArea dataOnly="0" labelOnly="1" outline="0" fieldPosition="0">
        <references count="2">
          <reference field="0" count="1" selected="0">
            <x v="26"/>
          </reference>
          <reference field="1" count="1">
            <x v="28"/>
          </reference>
        </references>
      </pivotArea>
    </format>
    <format dxfId="2055">
      <pivotArea dataOnly="0" labelOnly="1" outline="0" fieldPosition="0">
        <references count="2">
          <reference field="0" count="1" selected="0">
            <x v="27"/>
          </reference>
          <reference field="1" count="1">
            <x v="28"/>
          </reference>
        </references>
      </pivotArea>
    </format>
    <format dxfId="2054">
      <pivotArea dataOnly="0" labelOnly="1" outline="0" fieldPosition="0">
        <references count="2">
          <reference field="0" count="1" selected="0">
            <x v="28"/>
          </reference>
          <reference field="1" count="1">
            <x v="29"/>
          </reference>
        </references>
      </pivotArea>
    </format>
    <format dxfId="2053">
      <pivotArea dataOnly="0" labelOnly="1" outline="0" fieldPosition="0">
        <references count="2">
          <reference field="0" count="1" selected="0">
            <x v="29"/>
          </reference>
          <reference field="1" count="1">
            <x v="5"/>
          </reference>
        </references>
      </pivotArea>
    </format>
    <format dxfId="2052">
      <pivotArea dataOnly="0" labelOnly="1" outline="0" fieldPosition="0">
        <references count="2">
          <reference field="0" count="1" selected="0">
            <x v="30"/>
          </reference>
          <reference field="1" count="1">
            <x v="23"/>
          </reference>
        </references>
      </pivotArea>
    </format>
    <format dxfId="2051">
      <pivotArea dataOnly="0" labelOnly="1" outline="0" fieldPosition="0">
        <references count="2">
          <reference field="0" count="1" selected="0">
            <x v="31"/>
          </reference>
          <reference field="1" count="1">
            <x v="24"/>
          </reference>
        </references>
      </pivotArea>
    </format>
    <format dxfId="2050">
      <pivotArea dataOnly="0" labelOnly="1" outline="0" fieldPosition="0">
        <references count="2">
          <reference field="0" count="1" selected="0">
            <x v="32"/>
          </reference>
          <reference field="1" count="1">
            <x v="7"/>
          </reference>
        </references>
      </pivotArea>
    </format>
    <format dxfId="2049">
      <pivotArea dataOnly="0" labelOnly="1" outline="0" fieldPosition="0">
        <references count="2">
          <reference field="0" count="1" selected="0">
            <x v="33"/>
          </reference>
          <reference field="1" count="1">
            <x v="26"/>
          </reference>
        </references>
      </pivotArea>
    </format>
    <format dxfId="2048">
      <pivotArea dataOnly="0" labelOnly="1" outline="0" fieldPosition="0">
        <references count="2">
          <reference field="0" count="1" selected="0">
            <x v="34"/>
          </reference>
          <reference field="1" count="1">
            <x v="39"/>
          </reference>
        </references>
      </pivotArea>
    </format>
    <format dxfId="2047">
      <pivotArea dataOnly="0" labelOnly="1" outline="0" fieldPosition="0">
        <references count="2">
          <reference field="0" count="1" selected="0">
            <x v="35"/>
          </reference>
          <reference field="1" count="1">
            <x v="27"/>
          </reference>
        </references>
      </pivotArea>
    </format>
    <format dxfId="2046">
      <pivotArea dataOnly="0" labelOnly="1" outline="0" fieldPosition="0">
        <references count="2">
          <reference field="0" count="1" selected="0">
            <x v="36"/>
          </reference>
          <reference field="1" count="1">
            <x v="41"/>
          </reference>
        </references>
      </pivotArea>
    </format>
    <format dxfId="2045">
      <pivotArea dataOnly="0" labelOnly="1" outline="0" fieldPosition="0">
        <references count="2">
          <reference field="0" count="1" selected="0">
            <x v="37"/>
          </reference>
          <reference field="1" count="1">
            <x v="25"/>
          </reference>
        </references>
      </pivotArea>
    </format>
    <format dxfId="2044">
      <pivotArea dataOnly="0" labelOnly="1" outline="0" fieldPosition="0">
        <references count="2">
          <reference field="0" count="1" selected="0">
            <x v="38"/>
          </reference>
          <reference field="1" count="1">
            <x v="25"/>
          </reference>
        </references>
      </pivotArea>
    </format>
    <format dxfId="2043">
      <pivotArea dataOnly="0" labelOnly="1" outline="0" fieldPosition="0">
        <references count="2">
          <reference field="0" count="1" selected="0">
            <x v="39"/>
          </reference>
          <reference field="1" count="1">
            <x v="40"/>
          </reference>
        </references>
      </pivotArea>
    </format>
    <format dxfId="2042">
      <pivotArea dataOnly="0" labelOnly="1" outline="0" fieldPosition="0">
        <references count="2">
          <reference field="0" count="1" selected="0">
            <x v="40"/>
          </reference>
          <reference field="1" count="1">
            <x v="32"/>
          </reference>
        </references>
      </pivotArea>
    </format>
    <format dxfId="2041">
      <pivotArea dataOnly="0" labelOnly="1" outline="0" fieldPosition="0">
        <references count="2">
          <reference field="0" count="1" selected="0">
            <x v="41"/>
          </reference>
          <reference field="1" count="1">
            <x v="12"/>
          </reference>
        </references>
      </pivotArea>
    </format>
    <format dxfId="2040">
      <pivotArea dataOnly="0" labelOnly="1" outline="0" fieldPosition="0">
        <references count="2">
          <reference field="0" count="1" selected="0">
            <x v="42"/>
          </reference>
          <reference field="1" count="1">
            <x v="13"/>
          </reference>
        </references>
      </pivotArea>
    </format>
    <format dxfId="2039">
      <pivotArea dataOnly="0" labelOnly="1" outline="0" fieldPosition="0">
        <references count="2">
          <reference field="0" count="1" selected="0">
            <x v="43"/>
          </reference>
          <reference field="1" count="1">
            <x v="19"/>
          </reference>
        </references>
      </pivotArea>
    </format>
    <format dxfId="2038">
      <pivotArea dataOnly="0" labelOnly="1" outline="0" fieldPosition="0">
        <references count="2">
          <reference field="0" count="1" selected="0">
            <x v="44"/>
          </reference>
          <reference field="1" count="1">
            <x v="17"/>
          </reference>
        </references>
      </pivotArea>
    </format>
    <format dxfId="2037">
      <pivotArea dataOnly="0" labelOnly="1" outline="0" fieldPosition="0">
        <references count="2">
          <reference field="0" count="1" selected="0">
            <x v="45"/>
          </reference>
          <reference field="1" count="1">
            <x v="34"/>
          </reference>
        </references>
      </pivotArea>
    </format>
    <format dxfId="2036">
      <pivotArea dataOnly="0" labelOnly="1" outline="0" fieldPosition="0">
        <references count="2">
          <reference field="0" count="1" selected="0">
            <x v="46"/>
          </reference>
          <reference field="1" count="1">
            <x v="21"/>
          </reference>
        </references>
      </pivotArea>
    </format>
    <format dxfId="2035">
      <pivotArea dataOnly="0" labelOnly="1" outline="0" fieldPosition="0">
        <references count="2">
          <reference field="0" count="1" selected="0">
            <x v="47"/>
          </reference>
          <reference field="1" count="1">
            <x v="22"/>
          </reference>
        </references>
      </pivotArea>
    </format>
    <format dxfId="2034">
      <pivotArea dataOnly="0" labelOnly="1" outline="0" fieldPosition="0">
        <references count="2">
          <reference field="0" count="1" selected="0">
            <x v="48"/>
          </reference>
          <reference field="1" count="1">
            <x v="6"/>
          </reference>
        </references>
      </pivotArea>
    </format>
    <format dxfId="2033">
      <pivotArea type="all" dataOnly="0" outline="0" fieldPosition="0"/>
    </format>
    <format dxfId="2032">
      <pivotArea dataOnly="0" labelOnly="1" outline="0" fieldPosition="0">
        <references count="1">
          <reference field="0" count="0"/>
        </references>
      </pivotArea>
    </format>
    <format dxfId="2031">
      <pivotArea dataOnly="0" labelOnly="1" outline="0" fieldPosition="0">
        <references count="2">
          <reference field="0" count="1" selected="0">
            <x v="0"/>
          </reference>
          <reference field="1" count="1">
            <x v="0"/>
          </reference>
        </references>
      </pivotArea>
    </format>
    <format dxfId="2030">
      <pivotArea dataOnly="0" labelOnly="1" outline="0" fieldPosition="0">
        <references count="2">
          <reference field="0" count="1" selected="0">
            <x v="1"/>
          </reference>
          <reference field="1" count="1">
            <x v="4"/>
          </reference>
        </references>
      </pivotArea>
    </format>
    <format dxfId="2029">
      <pivotArea dataOnly="0" labelOnly="1" outline="0" fieldPosition="0">
        <references count="2">
          <reference field="0" count="1" selected="0">
            <x v="2"/>
          </reference>
          <reference field="1" count="1">
            <x v="36"/>
          </reference>
        </references>
      </pivotArea>
    </format>
    <format dxfId="2028">
      <pivotArea dataOnly="0" labelOnly="1" outline="0" fieldPosition="0">
        <references count="2">
          <reference field="0" count="1" selected="0">
            <x v="3"/>
          </reference>
          <reference field="1" count="1">
            <x v="30"/>
          </reference>
        </references>
      </pivotArea>
    </format>
    <format dxfId="2027">
      <pivotArea dataOnly="0" labelOnly="1" outline="0" fieldPosition="0">
        <references count="2">
          <reference field="0" count="1" selected="0">
            <x v="4"/>
          </reference>
          <reference field="1" count="1">
            <x v="20"/>
          </reference>
        </references>
      </pivotArea>
    </format>
    <format dxfId="2026">
      <pivotArea dataOnly="0" labelOnly="1" outline="0" fieldPosition="0">
        <references count="2">
          <reference field="0" count="1" selected="0">
            <x v="5"/>
          </reference>
          <reference field="1" count="1">
            <x v="20"/>
          </reference>
        </references>
      </pivotArea>
    </format>
    <format dxfId="2025">
      <pivotArea dataOnly="0" labelOnly="1" outline="0" fieldPosition="0">
        <references count="2">
          <reference field="0" count="1" selected="0">
            <x v="6"/>
          </reference>
          <reference field="1" count="1">
            <x v="16"/>
          </reference>
        </references>
      </pivotArea>
    </format>
    <format dxfId="2024">
      <pivotArea dataOnly="0" labelOnly="1" outline="0" fieldPosition="0">
        <references count="2">
          <reference field="0" count="1" selected="0">
            <x v="7"/>
          </reference>
          <reference field="1" count="1">
            <x v="10"/>
          </reference>
        </references>
      </pivotArea>
    </format>
    <format dxfId="2023">
      <pivotArea dataOnly="0" labelOnly="1" outline="0" fieldPosition="0">
        <references count="2">
          <reference field="0" count="1" selected="0">
            <x v="8"/>
          </reference>
          <reference field="1" count="1">
            <x v="9"/>
          </reference>
        </references>
      </pivotArea>
    </format>
    <format dxfId="2022">
      <pivotArea dataOnly="0" labelOnly="1" outline="0" fieldPosition="0">
        <references count="2">
          <reference field="0" count="1" selected="0">
            <x v="9"/>
          </reference>
          <reference field="1" count="1">
            <x v="1"/>
          </reference>
        </references>
      </pivotArea>
    </format>
    <format dxfId="2021">
      <pivotArea dataOnly="0" labelOnly="1" outline="0" fieldPosition="0">
        <references count="2">
          <reference field="0" count="1" selected="0">
            <x v="10"/>
          </reference>
          <reference field="1" count="1">
            <x v="1"/>
          </reference>
        </references>
      </pivotArea>
    </format>
    <format dxfId="2020">
      <pivotArea dataOnly="0" labelOnly="1" outline="0" fieldPosition="0">
        <references count="2">
          <reference field="0" count="1" selected="0">
            <x v="11"/>
          </reference>
          <reference field="1" count="1">
            <x v="31"/>
          </reference>
        </references>
      </pivotArea>
    </format>
    <format dxfId="2019">
      <pivotArea dataOnly="0" labelOnly="1" outline="0" fieldPosition="0">
        <references count="2">
          <reference field="0" count="1" selected="0">
            <x v="12"/>
          </reference>
          <reference field="1" count="1">
            <x v="3"/>
          </reference>
        </references>
      </pivotArea>
    </format>
    <format dxfId="2018">
      <pivotArea dataOnly="0" labelOnly="1" outline="0" fieldPosition="0">
        <references count="2">
          <reference field="0" count="1" selected="0">
            <x v="13"/>
          </reference>
          <reference field="1" count="1">
            <x v="18"/>
          </reference>
        </references>
      </pivotArea>
    </format>
    <format dxfId="2017">
      <pivotArea dataOnly="0" labelOnly="1" outline="0" fieldPosition="0">
        <references count="2">
          <reference field="0" count="1" selected="0">
            <x v="14"/>
          </reference>
          <reference field="1" count="1">
            <x v="8"/>
          </reference>
        </references>
      </pivotArea>
    </format>
    <format dxfId="2016">
      <pivotArea dataOnly="0" labelOnly="1" outline="0" fieldPosition="0">
        <references count="2">
          <reference field="0" count="1" selected="0">
            <x v="15"/>
          </reference>
          <reference field="1" count="1">
            <x v="14"/>
          </reference>
        </references>
      </pivotArea>
    </format>
    <format dxfId="2015">
      <pivotArea dataOnly="0" labelOnly="1" outline="0" fieldPosition="0">
        <references count="2">
          <reference field="0" count="1" selected="0">
            <x v="16"/>
          </reference>
          <reference field="1" count="1">
            <x v="35"/>
          </reference>
        </references>
      </pivotArea>
    </format>
    <format dxfId="2014">
      <pivotArea dataOnly="0" labelOnly="1" outline="0" fieldPosition="0">
        <references count="2">
          <reference field="0" count="1" selected="0">
            <x v="17"/>
          </reference>
          <reference field="1" count="1">
            <x v="15"/>
          </reference>
        </references>
      </pivotArea>
    </format>
    <format dxfId="2013">
      <pivotArea dataOnly="0" labelOnly="1" outline="0" fieldPosition="0">
        <references count="2">
          <reference field="0" count="1" selected="0">
            <x v="18"/>
          </reference>
          <reference field="1" count="1">
            <x v="33"/>
          </reference>
        </references>
      </pivotArea>
    </format>
    <format dxfId="2012">
      <pivotArea dataOnly="0" labelOnly="1" outline="0" fieldPosition="0">
        <references count="2">
          <reference field="0" count="1" selected="0">
            <x v="19"/>
          </reference>
          <reference field="1" count="1">
            <x v="38"/>
          </reference>
        </references>
      </pivotArea>
    </format>
    <format dxfId="2011">
      <pivotArea dataOnly="0" labelOnly="1" outline="0" fieldPosition="0">
        <references count="2">
          <reference field="0" count="1" selected="0">
            <x v="20"/>
          </reference>
          <reference field="1" count="1">
            <x v="38"/>
          </reference>
        </references>
      </pivotArea>
    </format>
    <format dxfId="2010">
      <pivotArea dataOnly="0" labelOnly="1" outline="0" fieldPosition="0">
        <references count="2">
          <reference field="0" count="1" selected="0">
            <x v="21"/>
          </reference>
          <reference field="1" count="1">
            <x v="2"/>
          </reference>
        </references>
      </pivotArea>
    </format>
    <format dxfId="2009">
      <pivotArea dataOnly="0" labelOnly="1" outline="0" fieldPosition="0">
        <references count="2">
          <reference field="0" count="1" selected="0">
            <x v="22"/>
          </reference>
          <reference field="1" count="1">
            <x v="11"/>
          </reference>
        </references>
      </pivotArea>
    </format>
    <format dxfId="2008">
      <pivotArea dataOnly="0" labelOnly="1" outline="0" fieldPosition="0">
        <references count="2">
          <reference field="0" count="1" selected="0">
            <x v="23"/>
          </reference>
          <reference field="1" count="1">
            <x v="37"/>
          </reference>
        </references>
      </pivotArea>
    </format>
    <format dxfId="2007">
      <pivotArea dataOnly="0" labelOnly="1" outline="0" fieldPosition="0">
        <references count="2">
          <reference field="0" count="1" selected="0">
            <x v="24"/>
          </reference>
          <reference field="1" count="1">
            <x v="28"/>
          </reference>
        </references>
      </pivotArea>
    </format>
    <format dxfId="2006">
      <pivotArea dataOnly="0" labelOnly="1" outline="0" fieldPosition="0">
        <references count="2">
          <reference field="0" count="1" selected="0">
            <x v="25"/>
          </reference>
          <reference field="1" count="1">
            <x v="28"/>
          </reference>
        </references>
      </pivotArea>
    </format>
    <format dxfId="2005">
      <pivotArea dataOnly="0" labelOnly="1" outline="0" fieldPosition="0">
        <references count="2">
          <reference field="0" count="1" selected="0">
            <x v="26"/>
          </reference>
          <reference field="1" count="1">
            <x v="28"/>
          </reference>
        </references>
      </pivotArea>
    </format>
    <format dxfId="2004">
      <pivotArea dataOnly="0" labelOnly="1" outline="0" fieldPosition="0">
        <references count="2">
          <reference field="0" count="1" selected="0">
            <x v="27"/>
          </reference>
          <reference field="1" count="1">
            <x v="28"/>
          </reference>
        </references>
      </pivotArea>
    </format>
    <format dxfId="2003">
      <pivotArea dataOnly="0" labelOnly="1" outline="0" fieldPosition="0">
        <references count="2">
          <reference field="0" count="1" selected="0">
            <x v="28"/>
          </reference>
          <reference field="1" count="1">
            <x v="29"/>
          </reference>
        </references>
      </pivotArea>
    </format>
    <format dxfId="2002">
      <pivotArea dataOnly="0" labelOnly="1" outline="0" fieldPosition="0">
        <references count="2">
          <reference field="0" count="1" selected="0">
            <x v="29"/>
          </reference>
          <reference field="1" count="1">
            <x v="5"/>
          </reference>
        </references>
      </pivotArea>
    </format>
    <format dxfId="2001">
      <pivotArea dataOnly="0" labelOnly="1" outline="0" fieldPosition="0">
        <references count="2">
          <reference field="0" count="1" selected="0">
            <x v="30"/>
          </reference>
          <reference field="1" count="1">
            <x v="23"/>
          </reference>
        </references>
      </pivotArea>
    </format>
    <format dxfId="2000">
      <pivotArea dataOnly="0" labelOnly="1" outline="0" fieldPosition="0">
        <references count="2">
          <reference field="0" count="1" selected="0">
            <x v="31"/>
          </reference>
          <reference field="1" count="1">
            <x v="24"/>
          </reference>
        </references>
      </pivotArea>
    </format>
    <format dxfId="1999">
      <pivotArea dataOnly="0" labelOnly="1" outline="0" fieldPosition="0">
        <references count="2">
          <reference field="0" count="1" selected="0">
            <x v="32"/>
          </reference>
          <reference field="1" count="1">
            <x v="7"/>
          </reference>
        </references>
      </pivotArea>
    </format>
    <format dxfId="1998">
      <pivotArea dataOnly="0" labelOnly="1" outline="0" fieldPosition="0">
        <references count="2">
          <reference field="0" count="1" selected="0">
            <x v="33"/>
          </reference>
          <reference field="1" count="1">
            <x v="26"/>
          </reference>
        </references>
      </pivotArea>
    </format>
    <format dxfId="1997">
      <pivotArea dataOnly="0" labelOnly="1" outline="0" fieldPosition="0">
        <references count="2">
          <reference field="0" count="1" selected="0">
            <x v="34"/>
          </reference>
          <reference field="1" count="1">
            <x v="39"/>
          </reference>
        </references>
      </pivotArea>
    </format>
    <format dxfId="1996">
      <pivotArea dataOnly="0" labelOnly="1" outline="0" fieldPosition="0">
        <references count="2">
          <reference field="0" count="1" selected="0">
            <x v="35"/>
          </reference>
          <reference field="1" count="1">
            <x v="27"/>
          </reference>
        </references>
      </pivotArea>
    </format>
    <format dxfId="1995">
      <pivotArea dataOnly="0" labelOnly="1" outline="0" fieldPosition="0">
        <references count="2">
          <reference field="0" count="1" selected="0">
            <x v="36"/>
          </reference>
          <reference field="1" count="1">
            <x v="41"/>
          </reference>
        </references>
      </pivotArea>
    </format>
    <format dxfId="1994">
      <pivotArea dataOnly="0" labelOnly="1" outline="0" fieldPosition="0">
        <references count="2">
          <reference field="0" count="1" selected="0">
            <x v="37"/>
          </reference>
          <reference field="1" count="1">
            <x v="25"/>
          </reference>
        </references>
      </pivotArea>
    </format>
    <format dxfId="1993">
      <pivotArea dataOnly="0" labelOnly="1" outline="0" fieldPosition="0">
        <references count="2">
          <reference field="0" count="1" selected="0">
            <x v="38"/>
          </reference>
          <reference field="1" count="1">
            <x v="25"/>
          </reference>
        </references>
      </pivotArea>
    </format>
    <format dxfId="1992">
      <pivotArea dataOnly="0" labelOnly="1" outline="0" fieldPosition="0">
        <references count="2">
          <reference field="0" count="1" selected="0">
            <x v="39"/>
          </reference>
          <reference field="1" count="1">
            <x v="40"/>
          </reference>
        </references>
      </pivotArea>
    </format>
    <format dxfId="1991">
      <pivotArea dataOnly="0" labelOnly="1" outline="0" fieldPosition="0">
        <references count="2">
          <reference field="0" count="1" selected="0">
            <x v="40"/>
          </reference>
          <reference field="1" count="1">
            <x v="32"/>
          </reference>
        </references>
      </pivotArea>
    </format>
    <format dxfId="1990">
      <pivotArea dataOnly="0" labelOnly="1" outline="0" fieldPosition="0">
        <references count="2">
          <reference field="0" count="1" selected="0">
            <x v="41"/>
          </reference>
          <reference field="1" count="1">
            <x v="12"/>
          </reference>
        </references>
      </pivotArea>
    </format>
    <format dxfId="1989">
      <pivotArea dataOnly="0" labelOnly="1" outline="0" fieldPosition="0">
        <references count="2">
          <reference field="0" count="1" selected="0">
            <x v="42"/>
          </reference>
          <reference field="1" count="1">
            <x v="13"/>
          </reference>
        </references>
      </pivotArea>
    </format>
    <format dxfId="1988">
      <pivotArea dataOnly="0" labelOnly="1" outline="0" fieldPosition="0">
        <references count="2">
          <reference field="0" count="1" selected="0">
            <x v="43"/>
          </reference>
          <reference field="1" count="1">
            <x v="19"/>
          </reference>
        </references>
      </pivotArea>
    </format>
    <format dxfId="1987">
      <pivotArea dataOnly="0" labelOnly="1" outline="0" fieldPosition="0">
        <references count="2">
          <reference field="0" count="1" selected="0">
            <x v="44"/>
          </reference>
          <reference field="1" count="1">
            <x v="17"/>
          </reference>
        </references>
      </pivotArea>
    </format>
    <format dxfId="1986">
      <pivotArea dataOnly="0" labelOnly="1" outline="0" fieldPosition="0">
        <references count="2">
          <reference field="0" count="1" selected="0">
            <x v="45"/>
          </reference>
          <reference field="1" count="1">
            <x v="34"/>
          </reference>
        </references>
      </pivotArea>
    </format>
    <format dxfId="1985">
      <pivotArea dataOnly="0" labelOnly="1" outline="0" fieldPosition="0">
        <references count="2">
          <reference field="0" count="1" selected="0">
            <x v="46"/>
          </reference>
          <reference field="1" count="1">
            <x v="21"/>
          </reference>
        </references>
      </pivotArea>
    </format>
    <format dxfId="1984">
      <pivotArea dataOnly="0" labelOnly="1" outline="0" fieldPosition="0">
        <references count="2">
          <reference field="0" count="1" selected="0">
            <x v="47"/>
          </reference>
          <reference field="1" count="1">
            <x v="22"/>
          </reference>
        </references>
      </pivotArea>
    </format>
    <format dxfId="1983">
      <pivotArea dataOnly="0" labelOnly="1" outline="0" fieldPosition="0">
        <references count="2">
          <reference field="0" count="1" selected="0">
            <x v="48"/>
          </reference>
          <reference field="1" count="1">
            <x v="6"/>
          </reference>
        </references>
      </pivotArea>
    </format>
    <format dxfId="1982">
      <pivotArea dataOnly="0" labelOnly="1" outline="0" fieldPosition="0">
        <references count="2">
          <reference field="0" count="1" selected="0">
            <x v="49"/>
          </reference>
          <reference field="1" count="1">
            <x v="21"/>
          </reference>
        </references>
      </pivotArea>
    </format>
    <format dxfId="397">
      <pivotArea dataOnly="0" labelOnly="1" outline="0" fieldPosition="0">
        <references count="1">
          <reference field="0" count="1">
            <x v="49"/>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B1:X102"/>
  <sheetViews>
    <sheetView topLeftCell="A46" zoomScaleNormal="100" workbookViewId="0">
      <selection activeCell="C63" sqref="C63"/>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79" t="s">
        <v>34</v>
      </c>
      <c r="C2" s="80"/>
      <c r="D2" s="81"/>
    </row>
    <row r="3" spans="2:22" ht="15.75" thickBot="1" x14ac:dyDescent="0.3"/>
    <row r="4" spans="2:22" ht="39" customHeight="1" x14ac:dyDescent="0.25">
      <c r="B4" s="88" t="s">
        <v>83</v>
      </c>
      <c r="C4" s="89"/>
      <c r="D4" s="90"/>
    </row>
    <row r="5" spans="2:22" ht="52.5" customHeight="1" thickBot="1" x14ac:dyDescent="0.3">
      <c r="B5" s="82" t="s">
        <v>33</v>
      </c>
      <c r="C5" s="83"/>
      <c r="D5" s="84"/>
    </row>
    <row r="6" spans="2:22" ht="36.75" customHeight="1" thickBot="1" x14ac:dyDescent="0.3">
      <c r="B6" s="82" t="s">
        <v>118</v>
      </c>
      <c r="C6" s="83"/>
      <c r="D6" s="84"/>
      <c r="F6" s="69" t="s">
        <v>251</v>
      </c>
      <c r="G6" s="47"/>
    </row>
    <row r="7" spans="2:22" ht="3.75" customHeight="1" thickBot="1" x14ac:dyDescent="0.3">
      <c r="B7" s="61"/>
      <c r="C7" s="62"/>
      <c r="D7" s="63"/>
      <c r="G7" s="47"/>
    </row>
    <row r="8" spans="2:22" ht="46.5" customHeight="1" thickBot="1" x14ac:dyDescent="0.3">
      <c r="B8" s="85" t="s">
        <v>35</v>
      </c>
      <c r="C8" s="86"/>
      <c r="D8" s="87"/>
      <c r="F8" s="69" t="s">
        <v>252</v>
      </c>
      <c r="G8" s="47"/>
    </row>
    <row r="10" spans="2:22" s="3" customFormat="1" ht="16.5" thickBot="1" x14ac:dyDescent="0.3">
      <c r="H10" s="46"/>
      <c r="I10" s="46"/>
      <c r="J10" s="46"/>
      <c r="N10" s="44"/>
    </row>
    <row r="11" spans="2:22" s="3" customFormat="1" ht="54.75" customHeight="1" thickBot="1" x14ac:dyDescent="0.3">
      <c r="B11" s="36" t="s">
        <v>0</v>
      </c>
      <c r="C11" s="1" t="s">
        <v>82</v>
      </c>
      <c r="D11" s="2" t="s">
        <v>107</v>
      </c>
      <c r="E11" s="2" t="s">
        <v>108</v>
      </c>
      <c r="F11" s="55" t="s">
        <v>190</v>
      </c>
      <c r="G11" s="6" t="s">
        <v>1</v>
      </c>
      <c r="H11" s="46" t="s">
        <v>115</v>
      </c>
      <c r="I11" s="46" t="s">
        <v>116</v>
      </c>
      <c r="J11" s="46" t="s">
        <v>117</v>
      </c>
      <c r="M11" s="44"/>
      <c r="O11" s="46" t="s">
        <v>147</v>
      </c>
      <c r="P11" s="46" t="s">
        <v>149</v>
      </c>
      <c r="Q11" s="46" t="s">
        <v>151</v>
      </c>
      <c r="R11" s="46" t="s">
        <v>148</v>
      </c>
      <c r="S11" s="46" t="s">
        <v>150</v>
      </c>
      <c r="U11" s="3" t="s">
        <v>191</v>
      </c>
      <c r="V11" s="3" t="s">
        <v>192</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1.5</v>
      </c>
      <c r="J12" s="50">
        <f>IF(AND(D12="SI",E12="OK"),'1'!$B$44,"")</f>
        <v>3.75</v>
      </c>
      <c r="L12" s="3">
        <v>1</v>
      </c>
      <c r="M12" s="44" t="str">
        <f>TEXT(L12,"00")</f>
        <v>01</v>
      </c>
      <c r="O12" s="46">
        <f t="shared" ref="O12:O43" si="0">IF(AND(D12="SI",E12="OK"),IF(AND(J12&gt;0,J12&lt;=1),G12,),)</f>
        <v>0</v>
      </c>
      <c r="P12" s="46" t="str">
        <f t="shared" ref="P12:P43" si="1">IF(AND(D12="SI",E12="OK"),IF(AND(J12&gt;1,J12&lt;=4),G12,),)</f>
        <v>01 - Concorso per l'assunzione di personale</v>
      </c>
      <c r="Q12" s="46">
        <f t="shared" ref="Q12:Q43" si="2">IF(AND(D12="SI",E12="OK"),IF(AND(J12&gt;4,J12&lt;=9),G12,),)</f>
        <v>0</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8">
        <f t="shared" ref="B13:B64"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4" si="6">IF(OR(C13="Nuova scheda",C13=""),"",M13&amp;" - "&amp;C13)</f>
        <v xml:space="preserve">02 - Concorso per la progressione in carriera del personale </v>
      </c>
      <c r="H13" s="50">
        <f>IF(AND(D13="SI",E13="OK"),'2'!$B$24,"Processo non sottoposto a mappatura e valutazione del rischio")</f>
        <v>2</v>
      </c>
      <c r="I13" s="50">
        <f>IF(AND(D13="SI",E13="OK"),'2'!$B$40,"")</f>
        <v>1.25</v>
      </c>
      <c r="J13" s="50">
        <f>IF(AND(D13="SI",E13="OK"),'2'!$B$44,"")</f>
        <v>2.5</v>
      </c>
      <c r="L13" s="3">
        <v>2</v>
      </c>
      <c r="M13" s="44" t="str">
        <f t="shared" ref="M13:M64"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3.5</v>
      </c>
      <c r="I14" s="50">
        <f>IF(AND(D14="SI",E14="OK"),'3'!$B$40,"")</f>
        <v>1.5</v>
      </c>
      <c r="J14" s="50">
        <f>IF(AND(D14="SI",E14="OK"),'3'!$B$44,"")</f>
        <v>5.25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2.3333333333333335</v>
      </c>
      <c r="I15" s="50">
        <f>IF(AND(D15="SI",E15="OK"),'4'!$B$40,"")</f>
        <v>1.25</v>
      </c>
      <c r="J15" s="50">
        <f>IF(AND(D15="SI",E15="OK"),'4'!$B$44,"")</f>
        <v>2.916666666666667</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2.8333333333333335</v>
      </c>
      <c r="I16" s="50">
        <f>IF(AND(D16="SI",E16="OK"),'5'!$B$40,"")</f>
        <v>1.5</v>
      </c>
      <c r="J16" s="50">
        <f>IF(AND(D16="SI",E16="OK"),'5'!$B$44,"")</f>
        <v>4.25</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2.3333333333333335</v>
      </c>
      <c r="I17" s="50">
        <f>IF(AND(D17="SI",E17="OK"),'6'!$B$40,"")</f>
        <v>1.25</v>
      </c>
      <c r="J17" s="50">
        <f>IF(AND(D17="SI",E17="OK"),'6'!$B$44,"")</f>
        <v>2.916666666666667</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1.8333333333333333</v>
      </c>
      <c r="I19" s="50">
        <f>IF(AND(D19="SI",E19="OK"),'8'!$B$40,"")</f>
        <v>1.5</v>
      </c>
      <c r="J19" s="50">
        <f>IF(AND(D19="SI",E19="OK"),'8'!$B$44,"")</f>
        <v>3.75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4</v>
      </c>
      <c r="I20" s="50">
        <f>IF(AND(D20="SI",E20="OK"),'9'!$B$40,"")</f>
        <v>1.75</v>
      </c>
      <c r="J20" s="50">
        <f>IF(AND(D20="SI",E20="OK"),'9'!$B$44,"")</f>
        <v>7</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3.8333333333333335</v>
      </c>
      <c r="I21" s="50">
        <f>IF(AND(D21="SI",E21="OK"),'10'!$B$40,"")</f>
        <v>1.75</v>
      </c>
      <c r="J21" s="50">
        <f>IF(AND(D21="SI",E21="OK"),'10'!$B$44,"")</f>
        <v>6.7083333333333339</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SI</v>
      </c>
      <c r="E22" s="4" t="str">
        <f>IF(D22="SI",IF('11'!$B$44="Presenti campi non compilati","Errore","OK"),"-")</f>
        <v>OK</v>
      </c>
      <c r="F22" s="56" t="str">
        <f>IF(D22="SI",IF('11'!$A$47&lt;&gt;"","SI","NO"),"-")</f>
        <v>SI</v>
      </c>
      <c r="G22" s="3" t="str">
        <f t="shared" si="6"/>
        <v xml:space="preserve">11 - Levata dei protesti </v>
      </c>
      <c r="H22" s="50">
        <f>IF(AND(D22="SI",E22="OK"),'11'!$B$24,"Processo non sottoposto a mappatura e valutazione del rischio")</f>
        <v>2</v>
      </c>
      <c r="I22" s="50">
        <f>IF(AND(D22="SI",E22="OK"),'11'!$B$40,"")</f>
        <v>1.75</v>
      </c>
      <c r="J22" s="50">
        <f>IF(AND(D22="SI",E22="OK"),'11'!$B$44,"")</f>
        <v>3.5</v>
      </c>
      <c r="L22" s="3">
        <v>11</v>
      </c>
      <c r="M22" s="44" t="str">
        <f t="shared" si="7"/>
        <v>11</v>
      </c>
      <c r="O22" s="46">
        <f t="shared" si="0"/>
        <v>0</v>
      </c>
      <c r="P22" s="46" t="str">
        <f t="shared" si="1"/>
        <v xml:space="preserve">11 - Levata dei protesti </v>
      </c>
      <c r="Q22" s="46">
        <f t="shared" si="2"/>
        <v>0</v>
      </c>
      <c r="R22" s="46">
        <f t="shared" si="3"/>
        <v>0</v>
      </c>
      <c r="S22" s="46">
        <f t="shared" si="4"/>
        <v>0</v>
      </c>
      <c r="T22" s="3">
        <v>11</v>
      </c>
      <c r="U22" t="str">
        <f>IF(AND(D22="SI",E22="OK",'11'!$A$47&lt;&gt;""),M22&amp;" - "&amp;C22,"")</f>
        <v xml:space="preserve">11 - Levata dei protesti </v>
      </c>
      <c r="V22" s="3" t="str">
        <f>IF(AND(U22&lt;&gt;"",'11'!$A$47&lt;&gt;""),'11'!$A$47,"")</f>
        <v xml:space="preserve">Quando il segretario esercita questa funzione, lo fa sempre alla presenza di un suo collaboratore che sia in grado in ogni momento di testimoniare dell'integrità dei suoi comportamenti. </v>
      </c>
    </row>
    <row r="23" spans="2:22" s="3" customFormat="1" ht="20.100000000000001" customHeight="1" thickBot="1" x14ac:dyDescent="0.3">
      <c r="B23" s="58">
        <f t="shared" si="5"/>
        <v>12</v>
      </c>
      <c r="C23" s="21" t="str">
        <f>'12'!A3</f>
        <v>Gestione delle sanzioni per violazione del CDS</v>
      </c>
      <c r="D23" s="4" t="str">
        <f>'12'!F2</f>
        <v>SI</v>
      </c>
      <c r="E23" s="4" t="str">
        <f>IF(D23="SI",IF('12'!$B$44="Presenti campi non compilati","Errore","OK"),"-")</f>
        <v>OK</v>
      </c>
      <c r="F23" s="56" t="str">
        <f>IF(D23="SI",IF('12'!$A$47&lt;&gt;"","SI","NO"),"-")</f>
        <v>SI</v>
      </c>
      <c r="G23" s="3" t="str">
        <f t="shared" si="6"/>
        <v>12 - Gestione delle sanzioni per violazione del CDS</v>
      </c>
      <c r="H23" s="50">
        <f>IF(AND(D23="SI",E23="OK"),'12'!$B$24,"Processo non sottoposto a mappatura e valutazione del rischio")</f>
        <v>2.1666666666666665</v>
      </c>
      <c r="I23" s="50">
        <f>IF(AND(D23="SI",E23="OK"),'12'!$B$40,"")</f>
        <v>1.75</v>
      </c>
      <c r="J23" s="50">
        <f>IF(AND(D23="SI",E23="OK"),'12'!$B$44,"")</f>
        <v>3.7916666666666665</v>
      </c>
      <c r="L23" s="3">
        <v>12</v>
      </c>
      <c r="M23" s="44" t="str">
        <f t="shared" si="7"/>
        <v>12</v>
      </c>
      <c r="O23" s="46">
        <f t="shared" si="0"/>
        <v>0</v>
      </c>
      <c r="P23" s="46" t="str">
        <f t="shared" si="1"/>
        <v>12 - Gestione delle sanzioni per violazione del CDS</v>
      </c>
      <c r="Q23" s="46">
        <f t="shared" si="2"/>
        <v>0</v>
      </c>
      <c r="R23" s="46">
        <f t="shared" si="3"/>
        <v>0</v>
      </c>
      <c r="S23" s="46">
        <f t="shared" si="4"/>
        <v>0</v>
      </c>
      <c r="T23" s="3">
        <v>12</v>
      </c>
      <c r="U23" t="str">
        <f>IF(AND(D23="SI",E23="OK",'12'!$A$47&lt;&gt;""),M23&amp;" - "&amp;C23,"")</f>
        <v>12 - Gestione delle sanzioni per violazione del CDS</v>
      </c>
      <c r="V23" s="3" t="str">
        <f>IF(AND(U23&lt;&gt;"",'12'!$A$47&lt;&gt;""),'12'!$A$47,"")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3.3333333333333335</v>
      </c>
      <c r="I25" s="50">
        <f>IF(AND(D25="SI",E25="OK"),'14'!$B$40,"")</f>
        <v>1</v>
      </c>
      <c r="J25" s="50">
        <f>IF(AND(D25="SI",E25="OK"),'14'!$B$44,"")</f>
        <v>3.3333333333333335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Accertamenti e verifiche dei tributi locali</v>
      </c>
      <c r="D26" s="4" t="str">
        <f>'15'!F2</f>
        <v>SI</v>
      </c>
      <c r="E26" s="4" t="str">
        <f>IF(D26="SI",IF('15'!$B$44="Presenti campi non compilati","Errore","OK"),"-")</f>
        <v>OK</v>
      </c>
      <c r="F26" s="56" t="str">
        <f>IF(D26="SI",IF('15'!$A$47&lt;&gt;"","SI","NO"),"-")</f>
        <v>SI</v>
      </c>
      <c r="G26" s="3" t="str">
        <f t="shared" si="6"/>
        <v>15 - Accertamenti e verifiche dei tributi locali</v>
      </c>
      <c r="H26" s="50">
        <f>IF(AND(D26="SI",E26="OK"),'15'!$B$24,"Processo non sottoposto a mappatura e valutazione del rischio")</f>
        <v>3.1666666666666665</v>
      </c>
      <c r="I26" s="50">
        <f>IF(AND(D26="SI",E26="OK"),'15'!$B$40,"")</f>
        <v>1.25</v>
      </c>
      <c r="J26" s="50">
        <f>IF(AND(D26="SI",E26="OK"),'15'!$B$44,"")</f>
        <v>3.958333333333333</v>
      </c>
      <c r="L26" s="3">
        <v>15</v>
      </c>
      <c r="M26" s="44" t="str">
        <f t="shared" si="7"/>
        <v>15</v>
      </c>
      <c r="O26" s="46">
        <f t="shared" si="0"/>
        <v>0</v>
      </c>
      <c r="P26" s="46" t="str">
        <f t="shared" si="1"/>
        <v>15 - Accertamenti e verifiche dei tributi locali</v>
      </c>
      <c r="Q26" s="46">
        <f t="shared" si="2"/>
        <v>0</v>
      </c>
      <c r="R26" s="46">
        <f t="shared" si="3"/>
        <v>0</v>
      </c>
      <c r="S26" s="46">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3.8333333333333335</v>
      </c>
      <c r="I27" s="50">
        <f>IF(AND(D27="SI",E27="OK"),'16'!$B$40,"")</f>
        <v>1.25</v>
      </c>
      <c r="J27" s="50">
        <f>IF(AND(D27="SI",E27="OK"),'16'!$B$44,"")</f>
        <v>4.791666666666667</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2.6666666666666665</v>
      </c>
      <c r="I28" s="50">
        <f>IF(AND(D28="SI",E28="OK"),'17'!$B$40,"")</f>
        <v>1</v>
      </c>
      <c r="J28" s="50">
        <f>IF(AND(D28="SI",E28="OK"),'17'!$B$44,"")</f>
        <v>2.6666666666666665</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1.8333333333333333</v>
      </c>
      <c r="I29" s="50">
        <f>IF(AND(D29="SI",E29="OK"),'18'!$B$40,"")</f>
        <v>2.25</v>
      </c>
      <c r="J29" s="50">
        <f>IF(AND(D29="SI",E29="OK"),'18'!$B$44,"")</f>
        <v>4.125</v>
      </c>
      <c r="L29" s="3">
        <v>18</v>
      </c>
      <c r="M29" s="44" t="str">
        <f t="shared" si="7"/>
        <v>18</v>
      </c>
      <c r="O29" s="46">
        <f t="shared" si="0"/>
        <v>0</v>
      </c>
      <c r="P29" s="46">
        <f t="shared" si="1"/>
        <v>0</v>
      </c>
      <c r="Q29" s="46" t="str">
        <f t="shared" si="2"/>
        <v>18 - Incentivi economici al personale (produttività e retribuzioni di risultato)</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v>
      </c>
      <c r="J30" s="50">
        <f>IF(AND(D30="SI",E30="OK"),'19'!$B$44,"")</f>
        <v>2.1666666666666665</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1.25</v>
      </c>
      <c r="J31" s="50">
        <f>IF(AND(D31="SI",E31="OK"),'20'!$B$44,"")</f>
        <v>3.541666666666667</v>
      </c>
      <c r="L31" s="3">
        <v>20</v>
      </c>
      <c r="M31" s="44" t="str">
        <f t="shared" si="7"/>
        <v>20</v>
      </c>
      <c r="O31" s="46">
        <f t="shared" si="0"/>
        <v>0</v>
      </c>
      <c r="P31" s="46" t="str">
        <f t="shared" si="1"/>
        <v>20 - Autorizzazioni ex artt. 68 e 69 del TULPS (spettacoli anche viaggianti, pubblici intrattenimenti, feste da ballo, esposizioni, gare)</v>
      </c>
      <c r="Q31" s="46">
        <f t="shared" si="2"/>
        <v>0</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3.3333333333333335</v>
      </c>
      <c r="I32" s="50">
        <f>IF(AND(D32="SI",E32="OK"),'21'!$B$40,"")</f>
        <v>1.25</v>
      </c>
      <c r="J32" s="50">
        <f>IF(AND(D32="SI",E32="OK"),'21'!$B$44,"")</f>
        <v>4.166666666666667</v>
      </c>
      <c r="L32" s="3">
        <v>21</v>
      </c>
      <c r="M32" s="44" t="str">
        <f t="shared" si="7"/>
        <v>21</v>
      </c>
      <c r="O32" s="46">
        <f t="shared" si="0"/>
        <v>0</v>
      </c>
      <c r="P32" s="46">
        <f t="shared" si="1"/>
        <v>0</v>
      </c>
      <c r="Q32" s="46" t="str">
        <f t="shared" si="2"/>
        <v>21 - Permesso di costruire convenzionato</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Pratiche anagrafiche</v>
      </c>
      <c r="D33" s="4" t="str">
        <f>'22'!$F$2</f>
        <v>SI</v>
      </c>
      <c r="E33" s="4" t="str">
        <f>IF(D33="SI",IF('22'!$B$44="Presenti campi non compilati","Errore","OK"),"-")</f>
        <v>OK</v>
      </c>
      <c r="F33" s="56" t="str">
        <f>IF(D33="SI",IF('22'!$A$47&lt;&gt;"","SI","NO"),"-")</f>
        <v>SI</v>
      </c>
      <c r="G33" s="3" t="str">
        <f t="shared" si="6"/>
        <v>22 - Pratiche anagrafiche</v>
      </c>
      <c r="H33" s="50">
        <f>IF(AND(D33="SI",E33="OK"),'22'!$B$24,"Processo non sottoposto a mappatura e valutazione del rischio")</f>
        <v>2.1666666666666665</v>
      </c>
      <c r="I33" s="50">
        <f>IF(AND(D33="SI",E33="OK"),'22'!$B$40,"")</f>
        <v>1</v>
      </c>
      <c r="J33" s="50">
        <f>IF(AND(D33="SI",E33="OK"),'22'!$B$44,"")</f>
        <v>2.1666666666666665</v>
      </c>
      <c r="L33" s="3">
        <v>22</v>
      </c>
      <c r="M33" s="44" t="str">
        <f t="shared" si="7"/>
        <v>22</v>
      </c>
      <c r="O33" s="46">
        <f t="shared" si="0"/>
        <v>0</v>
      </c>
      <c r="P33" s="46" t="str">
        <f t="shared" si="1"/>
        <v>22 - Pratiche anagrafiche</v>
      </c>
      <c r="Q33" s="46">
        <f t="shared" si="2"/>
        <v>0</v>
      </c>
      <c r="R33" s="46">
        <f t="shared" si="3"/>
        <v>0</v>
      </c>
      <c r="S33" s="46">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3.5</v>
      </c>
      <c r="I35" s="50">
        <f>IF(AND(D35="SI",E35="OK"),'24'!$B$40,"")</f>
        <v>1.25</v>
      </c>
      <c r="J35" s="50">
        <f>IF(AND(D35="SI",E35="OK"),'24'!$B$44,"")</f>
        <v>4.375</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6" spans="2:22" s="3" customFormat="1" ht="20.100000000000001" customHeight="1" thickBot="1" x14ac:dyDescent="0.3">
      <c r="B36" s="58">
        <f t="shared" si="5"/>
        <v>25</v>
      </c>
      <c r="C36" s="21" t="str">
        <f>'25'!A3</f>
        <v>Servizi assistenziali e socio-sanitari per anziani</v>
      </c>
      <c r="D36" s="4" t="str">
        <f>'25'!$F$2</f>
        <v>SI</v>
      </c>
      <c r="E36" s="4" t="str">
        <f>IF(D36="SI",IF('25'!$B$44="Presenti campi non compilati","Errore","OK"),"-")</f>
        <v>OK</v>
      </c>
      <c r="F36" s="56" t="str">
        <f>IF(D36="SI",IF('25'!$A$47&lt;&gt;"","SI","NO"),"-")</f>
        <v>SI</v>
      </c>
      <c r="G36" s="3" t="str">
        <f t="shared" si="6"/>
        <v>25 - Servizi assistenziali e socio-sanitari per anziani</v>
      </c>
      <c r="H36" s="50">
        <f>IF(AND(D36="SI",E36="OK"),'25'!$B$24,"Processo non sottoposto a mappatura e valutazione del rischio")</f>
        <v>3.5</v>
      </c>
      <c r="I36" s="50">
        <f>IF(AND(D36="SI",E36="OK"),'25'!$B$40,"")</f>
        <v>1.25</v>
      </c>
      <c r="J36" s="50">
        <f>IF(AND(D36="SI",E36="OK"),'25'!$B$44,"")</f>
        <v>4.375</v>
      </c>
      <c r="L36" s="3">
        <v>25</v>
      </c>
      <c r="M36" s="44" t="str">
        <f t="shared" si="7"/>
        <v>25</v>
      </c>
      <c r="O36" s="46">
        <f t="shared" si="0"/>
        <v>0</v>
      </c>
      <c r="P36" s="46">
        <f t="shared" si="1"/>
        <v>0</v>
      </c>
      <c r="Q36" s="46" t="str">
        <f t="shared" si="2"/>
        <v>25 - Servizi assistenziali e socio-sanitari per anziani</v>
      </c>
      <c r="R36" s="46">
        <f t="shared" si="3"/>
        <v>0</v>
      </c>
      <c r="S36" s="46">
        <f t="shared" si="4"/>
        <v>0</v>
      </c>
      <c r="T36" s="3">
        <v>25</v>
      </c>
      <c r="U36" t="str">
        <f>IF(AND(D36="SI",E36="OK",'25'!$A$47&lt;&gt;""),M36&amp;" - "&amp;C36,"")</f>
        <v>25 - Servizi assistenziali e socio-sanitari per anziani</v>
      </c>
      <c r="V36" s="3" t="str">
        <f>IF(AND(U36&lt;&gt;"",'25'!$A$47&lt;&gt;""),'25'!$A$47,"")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7" spans="2:22" s="3" customFormat="1" ht="20.100000000000001" customHeight="1" thickBot="1" x14ac:dyDescent="0.3">
      <c r="B37" s="58">
        <f t="shared" si="5"/>
        <v>26</v>
      </c>
      <c r="C37" s="21" t="str">
        <f>'26'!A3</f>
        <v>Servizi per disabili</v>
      </c>
      <c r="D37" s="4" t="str">
        <f>'26'!$F$2</f>
        <v>SI</v>
      </c>
      <c r="E37" s="4" t="str">
        <f>IF(D37="SI",IF('26'!$B$44="Presenti campi non compilati","Errore","OK"),"-")</f>
        <v>OK</v>
      </c>
      <c r="F37" s="56" t="str">
        <f>IF(D37="SI",IF('26'!$A$47&lt;&gt;"","SI","NO"),"-")</f>
        <v>SI</v>
      </c>
      <c r="G37" s="3" t="str">
        <f t="shared" si="6"/>
        <v>26 - Servizi per disabili</v>
      </c>
      <c r="H37" s="50">
        <f>IF(AND(D37="SI",E37="OK"),'26'!$B$24,"Processo non sottoposto a mappatura e valutazione del rischio")</f>
        <v>3.5</v>
      </c>
      <c r="I37" s="50">
        <f>IF(AND(D37="SI",E37="OK"),'26'!$B$40,"")</f>
        <v>1.25</v>
      </c>
      <c r="J37" s="50">
        <f>IF(AND(D37="SI",E37="OK"),'26'!$B$44,"")</f>
        <v>4.375</v>
      </c>
      <c r="L37" s="3">
        <v>26</v>
      </c>
      <c r="M37" s="44" t="str">
        <f t="shared" si="7"/>
        <v>26</v>
      </c>
      <c r="O37" s="46">
        <f t="shared" si="0"/>
        <v>0</v>
      </c>
      <c r="P37" s="46">
        <f t="shared" si="1"/>
        <v>0</v>
      </c>
      <c r="Q37" s="46" t="str">
        <f t="shared" si="2"/>
        <v>26 - Servizi per disabili</v>
      </c>
      <c r="R37" s="46">
        <f t="shared" si="3"/>
        <v>0</v>
      </c>
      <c r="S37" s="46">
        <f t="shared" si="4"/>
        <v>0</v>
      </c>
      <c r="T37" s="3">
        <v>26</v>
      </c>
      <c r="U37" t="str">
        <f>IF(AND(D37="SI",E37="OK",'26'!$A$47&lt;&gt;""),M37&amp;" - "&amp;C37,"")</f>
        <v>26 - Servizi per disabili</v>
      </c>
      <c r="V37" s="3" t="str">
        <f>IF(AND(U37&lt;&gt;"",'26'!$A$47&lt;&gt;""),'26'!$A$47,"")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8" spans="2:22" s="3" customFormat="1" ht="20.100000000000001" customHeight="1" thickBot="1" x14ac:dyDescent="0.3">
      <c r="B38" s="58">
        <f t="shared" si="5"/>
        <v>27</v>
      </c>
      <c r="C38" s="21" t="str">
        <f>'27'!A3</f>
        <v>Servizi per adulti in difficoltà</v>
      </c>
      <c r="D38" s="4" t="str">
        <f>'27'!$F$2</f>
        <v>SI</v>
      </c>
      <c r="E38" s="4" t="str">
        <f>IF(D38="SI",IF('27'!$B$44="Presenti campi non compilati","Errore","OK"),"-")</f>
        <v>OK</v>
      </c>
      <c r="F38" s="56" t="str">
        <f>IF(D38="SI",IF('27'!$A$47&lt;&gt;"","SI","NO"),"-")</f>
        <v>SI</v>
      </c>
      <c r="G38" s="3" t="str">
        <f t="shared" si="6"/>
        <v>27 - Servizi per adulti in difficoltà</v>
      </c>
      <c r="H38" s="50">
        <f>IF(AND(D38="SI",E38="OK"),'27'!$B$24,"Processo non sottoposto a mappatura e valutazione del rischio")</f>
        <v>3.5</v>
      </c>
      <c r="I38" s="50">
        <f>IF(AND(D38="SI",E38="OK"),'27'!$B$40,"")</f>
        <v>1.25</v>
      </c>
      <c r="J38" s="50">
        <f>IF(AND(D38="SI",E38="OK"),'27'!$B$44,"")</f>
        <v>4.375</v>
      </c>
      <c r="L38" s="3">
        <v>27</v>
      </c>
      <c r="M38" s="44" t="str">
        <f t="shared" si="7"/>
        <v>27</v>
      </c>
      <c r="O38" s="46">
        <f t="shared" si="0"/>
        <v>0</v>
      </c>
      <c r="P38" s="46">
        <f t="shared" si="1"/>
        <v>0</v>
      </c>
      <c r="Q38" s="46" t="str">
        <f t="shared" si="2"/>
        <v>27 - Servizi per adulti in difficoltà</v>
      </c>
      <c r="R38" s="46">
        <f t="shared" si="3"/>
        <v>0</v>
      </c>
      <c r="S38" s="46">
        <f t="shared" si="4"/>
        <v>0</v>
      </c>
      <c r="T38" s="3">
        <v>27</v>
      </c>
      <c r="U38" t="str">
        <f>IF(AND(D38="SI",E38="OK",'27'!$A$47&lt;&gt;""),M38&amp;" - "&amp;C38,"")</f>
        <v>27 - Servizi per adulti in difficoltà</v>
      </c>
      <c r="V38" s="3" t="str">
        <f>IF(AND(U38&lt;&gt;"",'27'!$A$47&lt;&gt;""),'27'!$A$47,"")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9" spans="2:22" s="3" customFormat="1" ht="20.100000000000001" customHeight="1" thickBot="1" x14ac:dyDescent="0.3">
      <c r="B39" s="58">
        <f t="shared" si="5"/>
        <v>28</v>
      </c>
      <c r="C39" s="21" t="str">
        <f>'28'!A3</f>
        <v>Servizi di integrazione dei cittadini stranieri</v>
      </c>
      <c r="D39" s="4" t="str">
        <f>'28'!$F$2</f>
        <v>SI</v>
      </c>
      <c r="E39" s="4" t="str">
        <f>IF(D39="SI",IF('28'!$B$44="Presenti campi non compilati","Errore","OK"),"-")</f>
        <v>OK</v>
      </c>
      <c r="F39" s="56" t="str">
        <f>IF(D39="SI",IF('28'!$A$47&lt;&gt;"","SI","NO"),"-")</f>
        <v>SI</v>
      </c>
      <c r="G39" s="3" t="str">
        <f t="shared" si="6"/>
        <v>28 - Servizi di integrazione dei cittadini stranieri</v>
      </c>
      <c r="H39" s="50">
        <f>IF(AND(D39="SI",E39="OK"),'28'!$B$24,"Processo non sottoposto a mappatura e valutazione del rischio")</f>
        <v>3.5</v>
      </c>
      <c r="I39" s="50">
        <f>IF(AND(D39="SI",E39="OK"),'28'!$B$40,"")</f>
        <v>1.25</v>
      </c>
      <c r="J39" s="50">
        <f>IF(AND(D39="SI",E39="OK"),'28'!$B$44,"")</f>
        <v>4.375</v>
      </c>
      <c r="L39" s="3">
        <v>28</v>
      </c>
      <c r="M39" s="44" t="str">
        <f t="shared" si="7"/>
        <v>28</v>
      </c>
      <c r="O39" s="46">
        <f t="shared" si="0"/>
        <v>0</v>
      </c>
      <c r="P39" s="46">
        <f t="shared" si="1"/>
        <v>0</v>
      </c>
      <c r="Q39" s="46" t="str">
        <f t="shared" si="2"/>
        <v>28 - Servizi di integrazione dei cittadini stranieri</v>
      </c>
      <c r="R39" s="46">
        <f t="shared" si="3"/>
        <v>0</v>
      </c>
      <c r="S39" s="46">
        <f t="shared" si="4"/>
        <v>0</v>
      </c>
      <c r="T39" s="3">
        <v>28</v>
      </c>
      <c r="U39" t="str">
        <f>IF(AND(D39="SI",E39="OK",'28'!$A$47&lt;&gt;""),M39&amp;" - "&amp;C39,"")</f>
        <v>28 - Servizi di integrazione dei cittadini stranieri</v>
      </c>
      <c r="V39" s="3" t="str">
        <f>IF(AND(U39&lt;&gt;"",'28'!$A$47&lt;&gt;""),'28'!$A$47,"")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v>
      </c>
    </row>
    <row r="40" spans="2:22" s="3" customFormat="1" ht="20.100000000000001" customHeight="1" thickBot="1" x14ac:dyDescent="0.3">
      <c r="B40" s="58">
        <f t="shared" si="5"/>
        <v>29</v>
      </c>
      <c r="C40" s="21" t="str">
        <f>'29'!A3</f>
        <v>Raccolta e smaltimento rifiuti</v>
      </c>
      <c r="D40" s="4" t="str">
        <f>'29'!$F$2</f>
        <v>SI</v>
      </c>
      <c r="E40" s="4" t="str">
        <f>IF(D40="SI",IF('29'!$B$44="Presenti campi non compilati","Errore","OK"),"-")</f>
        <v>OK</v>
      </c>
      <c r="F40" s="56" t="str">
        <f>IF(D40="SI",IF('29'!$A$47&lt;&gt;"","SI","NO"),"-")</f>
        <v>SI</v>
      </c>
      <c r="G40" s="3" t="str">
        <f t="shared" si="6"/>
        <v>29 - Raccolta e smaltimento rifiuti</v>
      </c>
      <c r="H40" s="50">
        <f>IF(AND(D40="SI",E40="OK"),'29'!$B$24,"Processo non sottoposto a mappatura e valutazione del rischio")</f>
        <v>3.6666666666666665</v>
      </c>
      <c r="I40" s="50">
        <f>IF(AND(D40="SI",E40="OK"),'29'!$B$40,"")</f>
        <v>1.25</v>
      </c>
      <c r="J40" s="50">
        <f>IF(AND(D40="SI",E40="OK"),'29'!$B$44,"")</f>
        <v>4.583333333333333</v>
      </c>
      <c r="L40" s="3">
        <v>29</v>
      </c>
      <c r="M40" s="44" t="str">
        <f t="shared" si="7"/>
        <v>29</v>
      </c>
      <c r="O40" s="46">
        <f t="shared" si="0"/>
        <v>0</v>
      </c>
      <c r="P40" s="46">
        <f t="shared" si="1"/>
        <v>0</v>
      </c>
      <c r="Q40" s="46" t="str">
        <f t="shared" si="2"/>
        <v>29 - Raccolta e smaltimento rifiuti</v>
      </c>
      <c r="R40" s="46">
        <f t="shared" si="3"/>
        <v>0</v>
      </c>
      <c r="S40" s="46">
        <f t="shared" si="4"/>
        <v>0</v>
      </c>
      <c r="T40" s="3">
        <v>29</v>
      </c>
      <c r="U40" t="str">
        <f>IF(AND(D40="SI",E40="OK",'29'!$A$47&lt;&gt;""),M40&amp;" - "&amp;C40,"")</f>
        <v>29 - Raccolta e smaltimento rifiuti</v>
      </c>
      <c r="V40" s="3" t="str">
        <f>IF(AND(U40&lt;&gt;"",'29'!$A$47&lt;&gt;""),'29'!$A$47,"")</f>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SI</v>
      </c>
      <c r="E42" s="4" t="str">
        <f>IF(D42="SI",IF('31'!$B$44="Presenti campi non compilati","Errore","OK"),"-")</f>
        <v>OK</v>
      </c>
      <c r="F42" s="56" t="str">
        <f>IF(D42="SI",IF('31'!$A$47&lt;&gt;"","SI","NO"),"-")</f>
        <v>SI</v>
      </c>
      <c r="G42" s="3" t="str">
        <f t="shared" si="6"/>
        <v>31 - Gestione dell'archivio</v>
      </c>
      <c r="H42" s="50">
        <f>IF(AND(D42="SI",E42="OK"),'31'!$B$24,"Processo non sottoposto a mappatura e valutazione del rischio")</f>
        <v>1.1666666666666667</v>
      </c>
      <c r="I42" s="50">
        <f>IF(AND(D42="SI",E42="OK"),'31'!$B$40,"")</f>
        <v>0.75</v>
      </c>
      <c r="J42" s="50">
        <f>IF(AND(D42="SI",E42="OK"),'31'!$B$44,"")</f>
        <v>0.875</v>
      </c>
      <c r="L42" s="3">
        <v>31</v>
      </c>
      <c r="M42" s="44" t="str">
        <f t="shared" si="7"/>
        <v>31</v>
      </c>
      <c r="O42" s="46" t="str">
        <f t="shared" si="0"/>
        <v>31 - Gestione dell'archivio</v>
      </c>
      <c r="P42" s="46">
        <f t="shared" si="1"/>
        <v>0</v>
      </c>
      <c r="Q42" s="46">
        <f t="shared" si="2"/>
        <v>0</v>
      </c>
      <c r="R42" s="46">
        <f t="shared" si="3"/>
        <v>0</v>
      </c>
      <c r="S42" s="46">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v>
      </c>
      <c r="J43" s="50">
        <f>IF(AND(D43="SI",E43="OK"),'32'!$B$44,"")</f>
        <v>2.1666666666666665</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1.25</v>
      </c>
      <c r="J44" s="50">
        <f>IF(AND(D44="SI",E44="OK"),'33'!$B$44,"")</f>
        <v>3.125</v>
      </c>
      <c r="L44" s="3">
        <v>33</v>
      </c>
      <c r="M44" s="44" t="str">
        <f t="shared" si="7"/>
        <v>33</v>
      </c>
      <c r="O44" s="46">
        <f t="shared" ref="O44:O64" si="8">IF(AND(D44="SI",E44="OK"),IF(AND(J44&gt;0,J44&lt;=1),G44,),)</f>
        <v>0</v>
      </c>
      <c r="P44" s="46" t="str">
        <f t="shared" ref="P44:P64" si="9">IF(AND(D44="SI",E44="OK"),IF(AND(J44&gt;1,J44&lt;=4),G44,),)</f>
        <v>33 - Gestione delle tombe di famiglia</v>
      </c>
      <c r="Q44" s="46">
        <f t="shared" ref="Q44:Q64" si="10">IF(AND(D44="SI",E44="OK"),IF(AND(J44&gt;4,J44&lt;=9),G44,),)</f>
        <v>0</v>
      </c>
      <c r="R44" s="46">
        <f t="shared" ref="R44:R64" si="11">IF(AND(D44="SI",E44="OK"),IF(AND(J44&gt;9,J44&lt;=16),G44,),)</f>
        <v>0</v>
      </c>
      <c r="S44" s="46">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adoattre un apposito regolamento e l'eventuale assegnazione di nuove tombe andrà fatta con apposito procedimento ad evidenza pubblica.</v>
      </c>
    </row>
    <row r="45" spans="2:22" s="3" customFormat="1" ht="20.100000000000001" customHeight="1" thickBot="1" x14ac:dyDescent="0.3">
      <c r="B45" s="58">
        <f t="shared" si="5"/>
        <v>34</v>
      </c>
      <c r="C45" s="21" t="str">
        <f>'34'!A3</f>
        <v>Organizzazione eventi</v>
      </c>
      <c r="D45" s="4" t="str">
        <f>'34'!$F$2</f>
        <v>SI</v>
      </c>
      <c r="E45" s="4" t="str">
        <f>IF(D45="SI",IF('34'!$B$44="Presenti campi non compilati","Errore","OK"),"-")</f>
        <v>OK</v>
      </c>
      <c r="F45" s="56" t="str">
        <f>IF(D45="SI",IF('34'!$A$47&lt;&gt;"","SI","NO"),"-")</f>
        <v>SI</v>
      </c>
      <c r="G45" s="3" t="str">
        <f t="shared" si="6"/>
        <v>34 - Organizzazione eventi</v>
      </c>
      <c r="H45" s="50">
        <f>IF(AND(D45="SI",E45="OK"),'34'!$B$24,"Processo non sottoposto a mappatura e valutazione del rischio")</f>
        <v>3</v>
      </c>
      <c r="I45" s="50">
        <f>IF(AND(D45="SI",E45="OK"),'34'!$B$40,"")</f>
        <v>1.25</v>
      </c>
      <c r="J45" s="50">
        <f>IF(AND(D45="SI",E45="OK"),'34'!$B$44,"")</f>
        <v>3.75</v>
      </c>
      <c r="L45" s="3">
        <v>34</v>
      </c>
      <c r="M45" s="44" t="str">
        <f t="shared" si="7"/>
        <v>34</v>
      </c>
      <c r="O45" s="46">
        <f t="shared" si="8"/>
        <v>0</v>
      </c>
      <c r="P45" s="46" t="str">
        <f t="shared" si="9"/>
        <v>34 - Organizzazione eventi</v>
      </c>
      <c r="Q45" s="46">
        <f t="shared" si="10"/>
        <v>0</v>
      </c>
      <c r="R45" s="46">
        <f t="shared" si="11"/>
        <v>0</v>
      </c>
      <c r="S45" s="46">
        <f t="shared" si="12"/>
        <v>0</v>
      </c>
      <c r="T45" s="3">
        <v>34</v>
      </c>
      <c r="U45" t="str">
        <f>IF(AND(D45="SI",E45="OK",'34'!$A$47&lt;&gt;""),M45&amp;" - "&amp;C45,"")</f>
        <v>34 - Organizzazione eventi</v>
      </c>
      <c r="V45" s="3" t="str">
        <f>IF(AND(U45&lt;&gt;"",'34'!$A$47&lt;&gt;""),'34'!$A$47,"")</f>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2.6666666666666665</v>
      </c>
      <c r="I46" s="50">
        <f>IF(AND(D46="SI",E46="OK"),'35'!$B$40,"")</f>
        <v>1.25</v>
      </c>
      <c r="J46" s="50">
        <f>IF(AND(D46="SI",E46="OK"),'35'!$B$44,"")</f>
        <v>3.333333333333333</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8">
        <f t="shared" si="5"/>
        <v>36</v>
      </c>
      <c r="C47" s="21" t="str">
        <f>'36'!A3</f>
        <v>Gare ad evidenza pubblica di vendita di beni</v>
      </c>
      <c r="D47" s="4" t="str">
        <f>'36'!$F$2</f>
        <v>SI</v>
      </c>
      <c r="E47" s="4" t="str">
        <f>IF(D47="SI",IF('36'!$B$44="Presenti campi non compilati","Errore","OK"),"-")</f>
        <v>OK</v>
      </c>
      <c r="F47" s="56" t="str">
        <f>IF(D47="SI",IF('36'!$A$47&lt;&gt;"","SI","NO"),"-")</f>
        <v>SI</v>
      </c>
      <c r="G47" s="3" t="str">
        <f t="shared" si="6"/>
        <v>36 - Gare ad evidenza pubblica di vendita di beni</v>
      </c>
      <c r="H47" s="50">
        <f>IF(AND(D47="SI",E47="OK"),'36'!$B$24,"Processo non sottoposto a mappatura e valutazione del rischio")</f>
        <v>2.5</v>
      </c>
      <c r="I47" s="50">
        <f>IF(AND(D47="SI",E47="OK"),'36'!$B$40,"")</f>
        <v>1.25</v>
      </c>
      <c r="J47" s="50">
        <f>IF(AND(D47="SI",E47="OK"),'36'!$B$44,"")</f>
        <v>3.125</v>
      </c>
      <c r="L47" s="3">
        <v>36</v>
      </c>
      <c r="M47" s="44" t="str">
        <f t="shared" si="7"/>
        <v>36</v>
      </c>
      <c r="O47" s="46">
        <f t="shared" si="8"/>
        <v>0</v>
      </c>
      <c r="P47" s="46" t="str">
        <f t="shared" si="9"/>
        <v>36 - Gare ad evidenza pubblica di vendita di beni</v>
      </c>
      <c r="Q47" s="46">
        <f t="shared" si="10"/>
        <v>0</v>
      </c>
      <c r="R47" s="46">
        <f t="shared" si="11"/>
        <v>0</v>
      </c>
      <c r="S47" s="46">
        <f t="shared" si="12"/>
        <v>0</v>
      </c>
      <c r="T47" s="3">
        <v>36</v>
      </c>
      <c r="U47" t="str">
        <f>IF(AND(D47="SI",E47="OK",'36'!$A$47&lt;&gt;""),M47&amp;" - "&amp;C47,"")</f>
        <v>36 - Gare ad evidenza pubblica di vendita di beni</v>
      </c>
      <c r="V47" s="3" t="str">
        <f>IF(AND(U47&lt;&gt;"",'36'!$A$47&lt;&gt;""),'36'!$A$47,"")</f>
        <v>Vanno previste vendite di beni mobili ed immobili solo se previste in appositi bandi con tutte le regole necessarie o con regolamenti che comunque prevedano un coinvolgimento di diversi soggetti.</v>
      </c>
    </row>
    <row r="48" spans="2:22" s="3" customFormat="1" ht="20.100000000000001" customHeight="1" thickBot="1" x14ac:dyDescent="0.3">
      <c r="B48" s="58">
        <f t="shared" si="5"/>
        <v>37</v>
      </c>
      <c r="C48" s="21" t="str">
        <f>'37'!A3</f>
        <v>Funzionamento degli organi collegiali</v>
      </c>
      <c r="D48" s="4" t="str">
        <f>'37'!$F$2</f>
        <v>SI</v>
      </c>
      <c r="E48" s="4" t="str">
        <f>IF(D48="SI",IF('37'!$B$44="Presenti campi non compilati","Errore","OK"),"-")</f>
        <v>OK</v>
      </c>
      <c r="F48" s="56" t="str">
        <f>IF(D48="SI",IF('37'!$A$47&lt;&gt;"","SI","NO"),"-")</f>
        <v>SI</v>
      </c>
      <c r="G48" s="3" t="str">
        <f t="shared" si="6"/>
        <v>37 - Funzionamento degli organi collegiali</v>
      </c>
      <c r="H48" s="50">
        <f>IF(AND(D48="SI",E48="OK"),'37'!$B$24,"Processo non sottoposto a mappatura e valutazione del rischio")</f>
        <v>1.3333333333333333</v>
      </c>
      <c r="I48" s="50">
        <f>IF(AND(D48="SI",E48="OK"),'37'!$B$40,"")</f>
        <v>1.75</v>
      </c>
      <c r="J48" s="50">
        <f>IF(AND(D48="SI",E48="OK"),'37'!$B$44,"")</f>
        <v>2.333333333333333</v>
      </c>
      <c r="L48" s="3">
        <v>37</v>
      </c>
      <c r="M48" s="44" t="str">
        <f t="shared" si="7"/>
        <v>37</v>
      </c>
      <c r="O48" s="46">
        <f t="shared" si="8"/>
        <v>0</v>
      </c>
      <c r="P48" s="46" t="str">
        <f t="shared" si="9"/>
        <v>37 - Funzionamento degli organi collegiali</v>
      </c>
      <c r="Q48" s="46">
        <f t="shared" si="10"/>
        <v>0</v>
      </c>
      <c r="R48" s="46">
        <f t="shared" si="11"/>
        <v>0</v>
      </c>
      <c r="S48" s="46">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1.3333333333333333</v>
      </c>
      <c r="I49" s="50">
        <f>IF(AND(D49="SI",E49="OK"),'38'!$B$40,"")</f>
        <v>1.25</v>
      </c>
      <c r="J49" s="50">
        <f>IF(AND(D49="SI",E49="OK"),'38'!$B$44,"")</f>
        <v>1.6666666666666665</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1.75</v>
      </c>
      <c r="J50" s="50">
        <f>IF(AND(D50="SI",E50="OK"),'39'!$B$44,"")</f>
        <v>5.8333333333333339</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8">
        <f t="shared" si="5"/>
        <v>40</v>
      </c>
      <c r="C51" s="21" t="str">
        <f>'40'!A3</f>
        <v>Gestione dei procedimenti di segnalazione e reclamo</v>
      </c>
      <c r="D51" s="4" t="str">
        <f>'40'!$F$2</f>
        <v>SI</v>
      </c>
      <c r="E51" s="4" t="str">
        <f>IF(D51="SI",IF('40'!$B$44="Presenti campi non compilati","Errore","OK"),"-")</f>
        <v>OK</v>
      </c>
      <c r="F51" s="56" t="str">
        <f>IF(D51="SI",IF('40'!$A$47&lt;&gt;"","SI","NO"),"-")</f>
        <v>SI</v>
      </c>
      <c r="G51" s="3" t="str">
        <f t="shared" si="6"/>
        <v>40 - Gestione dei procedimenti di segnalazione e reclamo</v>
      </c>
      <c r="H51" s="50">
        <f>IF(AND(D51="SI",E51="OK"),'40'!$B$24,"Processo non sottoposto a mappatura e valutazione del rischio")</f>
        <v>1.8333333333333333</v>
      </c>
      <c r="I51" s="50">
        <f>IF(AND(D51="SI",E51="OK"),'40'!$B$40,"")</f>
        <v>1.75</v>
      </c>
      <c r="J51" s="50">
        <f>IF(AND(D51="SI",E51="OK"),'40'!$B$44,"")</f>
        <v>3.208333333333333</v>
      </c>
      <c r="L51" s="3">
        <v>40</v>
      </c>
      <c r="M51" s="44" t="str">
        <f t="shared" si="7"/>
        <v>40</v>
      </c>
      <c r="O51" s="46">
        <f t="shared" si="8"/>
        <v>0</v>
      </c>
      <c r="P51" s="46" t="str">
        <f t="shared" si="9"/>
        <v>40 - Gestione dei procedimenti di segnalazione e reclamo</v>
      </c>
      <c r="Q51" s="46">
        <f t="shared" si="10"/>
        <v>0</v>
      </c>
      <c r="R51" s="46">
        <f t="shared" si="11"/>
        <v>0</v>
      </c>
      <c r="S51" s="46">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52" spans="2:22" s="3" customFormat="1" ht="20.100000000000001" customHeight="1" thickBot="1" x14ac:dyDescent="0.3">
      <c r="B52" s="58">
        <f t="shared" si="5"/>
        <v>41</v>
      </c>
      <c r="C52" s="21" t="str">
        <f>'41'!A3</f>
        <v>Gestione della leva</v>
      </c>
      <c r="D52" s="4" t="str">
        <f>'41'!$F$2</f>
        <v>SI</v>
      </c>
      <c r="E52" s="4" t="str">
        <f>IF(D52="SI",IF('41'!$B$44="Presenti campi non compilati","Errore","OK"),"-")</f>
        <v>OK</v>
      </c>
      <c r="F52" s="56" t="str">
        <f>IF(D52="SI",IF('41'!$A$47&lt;&gt;"","SI","NO"),"-")</f>
        <v>SI</v>
      </c>
      <c r="G52" s="3" t="str">
        <f t="shared" si="6"/>
        <v>41 - Gestione della leva</v>
      </c>
      <c r="H52" s="50">
        <f>IF(AND(D52="SI",E52="OK"),'41'!$B$24,"Processo non sottoposto a mappatura e valutazione del rischio")</f>
        <v>1.1666666666666667</v>
      </c>
      <c r="I52" s="50">
        <f>IF(AND(D52="SI",E52="OK"),'41'!$B$40,"")</f>
        <v>0.75</v>
      </c>
      <c r="J52" s="50">
        <f>IF(AND(D52="SI",E52="OK"),'41'!$B$44,"")</f>
        <v>0.875</v>
      </c>
      <c r="L52" s="3">
        <v>41</v>
      </c>
      <c r="M52" s="44" t="str">
        <f t="shared" si="7"/>
        <v>41</v>
      </c>
      <c r="O52" s="46" t="str">
        <f t="shared" si="8"/>
        <v>41 - Gestione della leva</v>
      </c>
      <c r="P52" s="46">
        <f t="shared" si="9"/>
        <v>0</v>
      </c>
      <c r="Q52" s="46">
        <f t="shared" si="10"/>
        <v>0</v>
      </c>
      <c r="R52" s="46">
        <f t="shared" si="11"/>
        <v>0</v>
      </c>
      <c r="S52" s="46">
        <f t="shared" si="12"/>
        <v>0</v>
      </c>
      <c r="T52" s="3">
        <v>41</v>
      </c>
      <c r="U52" t="str">
        <f>IF(AND(D52="SI",E52="OK",'41'!$A$47&lt;&gt;""),M52&amp;" - "&amp;C52,"")</f>
        <v>41 - Gestione della leva</v>
      </c>
      <c r="V52" s="3" t="str">
        <f>IF(AND(U52&lt;&gt;"",'41'!$A$47&lt;&gt;""),'41'!$A$47,"")</f>
        <v>La leva militare al momento è sospesa, anche se in realtà le liste devono ancora essere compilate. Non esistono fattispecie teoriche di corruzione in questo campo.</v>
      </c>
    </row>
    <row r="53" spans="2:22" s="3" customFormat="1" ht="20.100000000000001" customHeight="1" thickBot="1" x14ac:dyDescent="0.3">
      <c r="B53" s="58">
        <f t="shared" si="5"/>
        <v>42</v>
      </c>
      <c r="C53" s="21" t="str">
        <f>'42'!A3</f>
        <v>Gestione dell'elettorato</v>
      </c>
      <c r="D53" s="4" t="str">
        <f>'42'!$F$2</f>
        <v>SI</v>
      </c>
      <c r="E53" s="4" t="str">
        <f>IF(D53="SI",IF('42'!$B$44="Presenti campi non compilati","Errore","OK"),"-")</f>
        <v>OK</v>
      </c>
      <c r="F53" s="56" t="str">
        <f>IF(D53="SI",IF('42'!$A$47&lt;&gt;"","SI","NO"),"-")</f>
        <v>SI</v>
      </c>
      <c r="G53" s="3" t="str">
        <f t="shared" si="6"/>
        <v>42 - Gestione dell'elettorato</v>
      </c>
      <c r="H53" s="50">
        <f>IF(AND(D53="SI",E53="OK"),'42'!$B$24,"Processo non sottoposto a mappatura e valutazione del rischio")</f>
        <v>2</v>
      </c>
      <c r="I53" s="50">
        <f>IF(AND(D53="SI",E53="OK"),'42'!$B$40,"")</f>
        <v>0.75</v>
      </c>
      <c r="J53" s="50">
        <f>IF(AND(D53="SI",E53="OK"),'42'!$B$44,"")</f>
        <v>1.5</v>
      </c>
      <c r="L53" s="3">
        <v>42</v>
      </c>
      <c r="M53" s="44" t="str">
        <f t="shared" si="7"/>
        <v>42</v>
      </c>
      <c r="O53" s="46">
        <f t="shared" si="8"/>
        <v>0</v>
      </c>
      <c r="P53" s="46" t="str">
        <f t="shared" si="9"/>
        <v>42 - Gestione dell'elettorato</v>
      </c>
      <c r="Q53" s="46">
        <f t="shared" si="10"/>
        <v>0</v>
      </c>
      <c r="R53" s="46">
        <f t="shared" si="11"/>
        <v>0</v>
      </c>
      <c r="S53" s="46">
        <f t="shared" si="12"/>
        <v>0</v>
      </c>
      <c r="T53" s="3">
        <v>42</v>
      </c>
      <c r="U53" t="str">
        <f>IF(AND(D53="SI",E53="OK",'42'!$A$47&lt;&gt;""),M53&amp;" - "&amp;C53,"")</f>
        <v>42 - Gestione dell'elettorato</v>
      </c>
      <c r="V53" s="3" t="str">
        <f>IF(AND(U53&lt;&gt;"",'42'!$A$47&lt;&gt;""),'42'!$A$47,"")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54" spans="2:22" s="3" customFormat="1" ht="20.100000000000001" customHeight="1" thickBot="1" x14ac:dyDescent="0.3">
      <c r="B54" s="58">
        <f t="shared" si="5"/>
        <v>43</v>
      </c>
      <c r="C54" s="21" t="str">
        <f>'43'!A3</f>
        <v>Gestione degli alloggi pubblici</v>
      </c>
      <c r="D54" s="4" t="str">
        <f>'43'!$F$2</f>
        <v>SI</v>
      </c>
      <c r="E54" s="4" t="str">
        <f>IF(D54="SI",IF('43'!$B$44="Presenti campi non compilati","Errore","OK"),"-")</f>
        <v>OK</v>
      </c>
      <c r="F54" s="56" t="str">
        <f>IF(D54="SI",IF('43'!$A$47&lt;&gt;"","SI","NO"),"-")</f>
        <v>SI</v>
      </c>
      <c r="G54" s="3" t="str">
        <f t="shared" si="6"/>
        <v>43 - Gestione degli alloggi pubblici</v>
      </c>
      <c r="H54" s="50">
        <f>IF(AND(D54="SI",E54="OK"),'43'!$B$24,"Processo non sottoposto a mappatura e valutazione del rischio")</f>
        <v>2.6666666666666665</v>
      </c>
      <c r="I54" s="50">
        <f>IF(AND(D54="SI",E54="OK"),'43'!$B$40,"")</f>
        <v>0.75</v>
      </c>
      <c r="J54" s="50">
        <f>IF(AND(D54="SI",E54="OK"),'43'!$B$44,"")</f>
        <v>2</v>
      </c>
      <c r="L54" s="3">
        <v>43</v>
      </c>
      <c r="M54" s="44" t="str">
        <f t="shared" si="7"/>
        <v>43</v>
      </c>
      <c r="O54" s="46">
        <f t="shared" si="8"/>
        <v>0</v>
      </c>
      <c r="P54" s="46" t="str">
        <f t="shared" si="9"/>
        <v>43 - Gestione degli alloggi pubblici</v>
      </c>
      <c r="Q54" s="46">
        <f t="shared" si="10"/>
        <v>0</v>
      </c>
      <c r="R54" s="46">
        <f t="shared" si="11"/>
        <v>0</v>
      </c>
      <c r="S54" s="46">
        <f t="shared" si="12"/>
        <v>0</v>
      </c>
      <c r="T54" s="3">
        <v>43</v>
      </c>
      <c r="U54" t="str">
        <f>IF(AND(D54="SI",E54="OK",'43'!$A$47&lt;&gt;""),M54&amp;" - "&amp;C54,"")</f>
        <v>43 - Gestione degli alloggi pubblici</v>
      </c>
      <c r="V54" s="3" t="str">
        <f>IF(AND(U54&lt;&gt;"",'43'!$A$47&lt;&gt;""),'43'!$A$47,"")</f>
        <v>Le graduatorie per l'assegnazione degli alloggi popolari dovranno essere redatte esclusivamente da soggetti terzi rispetto ai dipendenti dell'ufficio. Ci si rivolga prioritariamente alle prestazioni di esperti di comuni e agenzie autonome.</v>
      </c>
    </row>
    <row r="55" spans="2:22" s="3" customFormat="1" ht="20.100000000000001" customHeight="1" thickBot="1" x14ac:dyDescent="0.3">
      <c r="B55" s="58">
        <f t="shared" si="5"/>
        <v>44</v>
      </c>
      <c r="C55" s="21" t="str">
        <f>'44'!A3</f>
        <v>Gestione del diritto allo studio</v>
      </c>
      <c r="D55" s="4" t="str">
        <f>'44'!$F$2</f>
        <v>SI</v>
      </c>
      <c r="E55" s="4" t="str">
        <f>IF(D55="SI",IF('44'!$B$44="Presenti campi non compilati","Errore","OK"),"-")</f>
        <v>OK</v>
      </c>
      <c r="F55" s="56" t="str">
        <f>IF(D55="SI",IF('44'!$A$47&lt;&gt;"","SI","NO"),"-")</f>
        <v>SI</v>
      </c>
      <c r="G55" s="3" t="str">
        <f t="shared" si="6"/>
        <v>44 - Gestione del diritto allo studio</v>
      </c>
      <c r="H55" s="50">
        <f>IF(AND(D55="SI",E55="OK"),'44'!$B$24,"Processo non sottoposto a mappatura e valutazione del rischio")</f>
        <v>2.6666666666666665</v>
      </c>
      <c r="I55" s="50">
        <f>IF(AND(D55="SI",E55="OK"),'44'!$B$40,"")</f>
        <v>1.25</v>
      </c>
      <c r="J55" s="50">
        <f>IF(AND(D55="SI",E55="OK"),'44'!$B$44,"")</f>
        <v>3.333333333333333</v>
      </c>
      <c r="L55" s="3">
        <v>44</v>
      </c>
      <c r="M55" s="44" t="str">
        <f t="shared" si="7"/>
        <v>44</v>
      </c>
      <c r="O55" s="46">
        <f t="shared" si="8"/>
        <v>0</v>
      </c>
      <c r="P55" s="46" t="str">
        <f t="shared" si="9"/>
        <v>44 - Gestione del diritto allo studio</v>
      </c>
      <c r="Q55" s="46">
        <f t="shared" si="10"/>
        <v>0</v>
      </c>
      <c r="R55" s="46">
        <f t="shared" si="11"/>
        <v>0</v>
      </c>
      <c r="S55" s="46">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1.6666666666666667</v>
      </c>
      <c r="I56" s="50">
        <f>IF(AND(D56="SI",E56="OK"),'45'!$B$40,"")</f>
        <v>1</v>
      </c>
      <c r="J56" s="50">
        <f>IF(AND(D56="SI",E56="OK"),'45'!$B$44,"")</f>
        <v>1.6666666666666667</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Gestione del reticolato idrico minore</v>
      </c>
      <c r="D57" s="4" t="str">
        <f>'46'!$F$2</f>
        <v>SI</v>
      </c>
      <c r="E57" s="4" t="str">
        <f>IF(D57="SI",IF('46'!$B$44="Presenti campi non compilati","Errore","OK"),"-")</f>
        <v>OK</v>
      </c>
      <c r="F57" s="56" t="str">
        <f>IF(D57="SI",IF('46'!$A$47&lt;&gt;"","SI","NO"),"-")</f>
        <v>SI</v>
      </c>
      <c r="G57" s="3" t="str">
        <f t="shared" si="6"/>
        <v>46 - Gestione del reticolato idrico minore</v>
      </c>
      <c r="H57" s="50">
        <f>IF(AND(D57="SI",E57="OK"),'46'!$B$24,"Processo non sottoposto a mappatura e valutazione del rischio")</f>
        <v>2.5</v>
      </c>
      <c r="I57" s="50">
        <f>IF(AND(D57="SI",E57="OK"),'46'!$B$40,"")</f>
        <v>1.25</v>
      </c>
      <c r="J57" s="50">
        <f>IF(AND(D57="SI",E57="OK"),'46'!$B$44,"")</f>
        <v>3.125</v>
      </c>
      <c r="L57" s="3">
        <v>46</v>
      </c>
      <c r="M57" s="44" t="str">
        <f t="shared" si="7"/>
        <v>46</v>
      </c>
      <c r="O57" s="46">
        <f t="shared" si="8"/>
        <v>0</v>
      </c>
      <c r="P57" s="46" t="str">
        <f t="shared" si="9"/>
        <v>46 - Gestione del reticolato idrico minore</v>
      </c>
      <c r="Q57" s="46">
        <f t="shared" si="10"/>
        <v>0</v>
      </c>
      <c r="R57" s="46">
        <f t="shared" si="11"/>
        <v>0</v>
      </c>
      <c r="S57" s="46">
        <f t="shared" si="12"/>
        <v>0</v>
      </c>
      <c r="T57" s="3">
        <v>46</v>
      </c>
      <c r="U57" t="str">
        <f>IF(AND(D57="SI",E57="OK",'46'!$A$47&lt;&gt;""),M57&amp;" - "&amp;C57,"")</f>
        <v>46 - Gestione del reticolato idrico minore</v>
      </c>
      <c r="V57" s="3" t="str">
        <f>IF(AND(U57&lt;&gt;"",'46'!$A$47&lt;&gt;""),'46'!$A$47,"")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8" spans="2:22" s="3" customFormat="1" ht="20.100000000000001" customHeight="1" thickBot="1" x14ac:dyDescent="0.3">
      <c r="B58" s="58">
        <f t="shared" si="5"/>
        <v>47</v>
      </c>
      <c r="C58" s="21" t="str">
        <f>'47'!A3</f>
        <v>Affidamenti in house</v>
      </c>
      <c r="D58" s="4" t="str">
        <f>'47'!$F$2</f>
        <v>SI</v>
      </c>
      <c r="E58" s="4" t="str">
        <f>IF(D58="SI",IF('47'!$B$44="Presenti campi non compilati","Errore","OK"),"-")</f>
        <v>OK</v>
      </c>
      <c r="F58" s="56" t="str">
        <f>IF(D58="SI",IF('47'!$A$47&lt;&gt;"","SI","NO"),"-")</f>
        <v>SI</v>
      </c>
      <c r="G58" s="3" t="str">
        <f t="shared" si="6"/>
        <v>47 - Affidamenti in house</v>
      </c>
      <c r="H58" s="50">
        <f>IF(AND(D58="SI",E58="OK"),'47'!$B$24,"Processo non sottoposto a mappatura e valutazione del rischio")</f>
        <v>3.1666666666666665</v>
      </c>
      <c r="I58" s="50">
        <f>IF(AND(D58="SI",E58="OK"),'47'!$B$40,"")</f>
        <v>1.5</v>
      </c>
      <c r="J58" s="50">
        <f>IF(AND(D58="SI",E58="OK"),'47'!$B$44,"")</f>
        <v>4.75</v>
      </c>
      <c r="L58" s="3">
        <v>47</v>
      </c>
      <c r="M58" s="44" t="str">
        <f t="shared" si="7"/>
        <v>47</v>
      </c>
      <c r="O58" s="46">
        <f t="shared" si="8"/>
        <v>0</v>
      </c>
      <c r="P58" s="46">
        <f t="shared" si="9"/>
        <v>0</v>
      </c>
      <c r="Q58" s="46" t="str">
        <f t="shared" si="10"/>
        <v>47 - Affidamenti in house</v>
      </c>
      <c r="R58" s="46">
        <f t="shared" si="11"/>
        <v>0</v>
      </c>
      <c r="S58" s="46">
        <f t="shared" si="12"/>
        <v>0</v>
      </c>
      <c r="T58" s="3">
        <v>47</v>
      </c>
      <c r="U58" t="str">
        <f>IF(AND(D58="SI",E58="OK",'47'!$A$47&lt;&gt;""),M58&amp;" - "&amp;C58,"")</f>
        <v>47 - Affidamenti in house</v>
      </c>
      <c r="V58" s="3" t="str">
        <f>IF(AND(U58&lt;&gt;"",'47'!$A$47&lt;&gt;""),'47'!$A$47,"")</f>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v>
      </c>
    </row>
    <row r="59" spans="2:22" ht="20.100000000000001" customHeight="1" thickBot="1" x14ac:dyDescent="0.3">
      <c r="B59" s="58">
        <f t="shared" si="5"/>
        <v>48</v>
      </c>
      <c r="C59" s="21" t="str">
        <f>'48'!A3</f>
        <v>Controlli sull'uso del territorio</v>
      </c>
      <c r="D59" s="4" t="str">
        <f>'48'!$F$2</f>
        <v>SI</v>
      </c>
      <c r="E59" s="4" t="str">
        <f>IF(D59="SI",IF('48'!$B$44="Presenti campi non compilati","Errore","OK"),"-")</f>
        <v>OK</v>
      </c>
      <c r="F59" s="56" t="str">
        <f>IF(D59="SI",IF('48'!$A$47&lt;&gt;"","SI","NO"),"-")</f>
        <v>SI</v>
      </c>
      <c r="G59" s="3" t="str">
        <f t="shared" si="6"/>
        <v>48 - Controlli sull'uso del territorio</v>
      </c>
      <c r="H59" s="50">
        <f>IF(AND(D59="SI",E59="OK"),'48'!$B$24,"Processo non sottoposto a mappatura e valutazione del rischio")</f>
        <v>3</v>
      </c>
      <c r="I59" s="50">
        <f>IF(AND(D59="SI",E59="OK"),'48'!$B$40,"")</f>
        <v>1.25</v>
      </c>
      <c r="J59" s="50">
        <f>IF(AND(D59="SI",E59="OK"),'48'!$B$44,"")</f>
        <v>3.75</v>
      </c>
      <c r="L59" s="3">
        <v>48</v>
      </c>
      <c r="M59" s="44" t="str">
        <f t="shared" si="7"/>
        <v>48</v>
      </c>
      <c r="N59"/>
      <c r="O59" s="46">
        <f t="shared" si="8"/>
        <v>0</v>
      </c>
      <c r="P59" s="46" t="str">
        <f t="shared" si="9"/>
        <v>48 - Controlli sull'uso del territorio</v>
      </c>
      <c r="Q59" s="46">
        <f t="shared" si="10"/>
        <v>0</v>
      </c>
      <c r="R59" s="46">
        <f t="shared" si="11"/>
        <v>0</v>
      </c>
      <c r="S59" s="46">
        <f t="shared" si="12"/>
        <v>0</v>
      </c>
      <c r="T59" s="3">
        <v>48</v>
      </c>
      <c r="U59" t="str">
        <f>IF(AND(D59="SI",E59="OK",'48'!$A$47&lt;&gt;""),M59&amp;" - "&amp;C59,"")</f>
        <v>48 - Controlli sull'uso del territorio</v>
      </c>
      <c r="V59" s="3" t="str">
        <f>IF(AND(U59&lt;&gt;"",'48'!$A$47&lt;&gt;""),'48'!$A$47,"")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8">
        <f t="shared" si="5"/>
        <v>49</v>
      </c>
      <c r="C60" s="21" t="str">
        <f>'49'!$A$3</f>
        <v>Assegnazione contributo autonoma sistemazione CAS</v>
      </c>
      <c r="D60" s="4" t="str">
        <f>'49'!$F$2</f>
        <v>SI</v>
      </c>
      <c r="E60" s="4" t="str">
        <f>IF(D60="SI",IF('49'!$B$44="Presenti campi non compilati","Errore","OK"),"-")</f>
        <v>OK</v>
      </c>
      <c r="F60" s="56" t="str">
        <f>IF(D60="SI",IF('49'!$A$47&lt;&gt;"","SI","NO"),"-")</f>
        <v>SI</v>
      </c>
      <c r="G60" s="3" t="str">
        <f t="shared" si="6"/>
        <v>49 - Assegnazione contributo autonoma sistemazione CAS</v>
      </c>
      <c r="H60" s="50">
        <f>IF(AND(D60="SI",E60="OK"),'49'!$B$24,"Processo non sottoposto a mappatura e valutazione del rischio")</f>
        <v>2.1666666666666665</v>
      </c>
      <c r="I60" s="50">
        <f>IF(AND(D60="SI",E60="OK"),'49'!$B$40,"")</f>
        <v>1.25</v>
      </c>
      <c r="J60" s="50">
        <f>IF(AND(D60="SI",E60="OK"),'49'!$B$44,"")</f>
        <v>2.708333333333333</v>
      </c>
      <c r="L60" s="3">
        <v>49</v>
      </c>
      <c r="M60" s="44" t="str">
        <f t="shared" si="7"/>
        <v>49</v>
      </c>
      <c r="O60" s="46">
        <f t="shared" si="8"/>
        <v>0</v>
      </c>
      <c r="P60" s="46" t="str">
        <f t="shared" si="9"/>
        <v>49 - Assegnazione contributo autonoma sistemazione CAS</v>
      </c>
      <c r="Q60" s="46">
        <f t="shared" si="10"/>
        <v>0</v>
      </c>
      <c r="R60" s="46">
        <f t="shared" si="11"/>
        <v>0</v>
      </c>
      <c r="S60" s="46">
        <f t="shared" si="12"/>
        <v>0</v>
      </c>
      <c r="T60" s="3">
        <v>49</v>
      </c>
      <c r="U60" t="str">
        <f>IF(AND(D60="SI",E60="OK",'49'!$A$47&lt;&gt;""),M60&amp;" - "&amp;C60,"")</f>
        <v>49 - Assegnazione contributo autonoma sistemazione CAS</v>
      </c>
      <c r="V60" s="3" t="str">
        <f>IF(AND(U60&lt;&gt;"",'49'!$A$47&lt;&gt;""),'49'!$A$47,"")</f>
        <v>Controllo e verifica costante sul mantenimento dei requisiti che danno titolo alla provvidenza</v>
      </c>
    </row>
    <row r="61" spans="2:22" ht="20.100000000000001" customHeight="1" thickBot="1" x14ac:dyDescent="0.3">
      <c r="B61" s="58">
        <f t="shared" si="5"/>
        <v>50</v>
      </c>
      <c r="C61" s="21" t="str">
        <f>'50'!$A$3</f>
        <v>Rimborso quota sociale per l'accoglienza dei soggetti fragili presso le strutture socio sanitarie del territorio nazionale.</v>
      </c>
      <c r="D61" s="4" t="str">
        <f>'50'!$F$2</f>
        <v>SI</v>
      </c>
      <c r="E61" s="4" t="str">
        <f>IF(D61="SI",IF('50'!$B$44="Presenti campi non compilati","Errore","OK"),"-")</f>
        <v>OK</v>
      </c>
      <c r="F61" s="56" t="str">
        <f>IF(D61="SI",IF('50'!$A$47&lt;&gt;"","SI","NO"),"-")</f>
        <v>NO</v>
      </c>
      <c r="G61" s="3" t="str">
        <f t="shared" si="6"/>
        <v>50 - Rimborso quota sociale per l'accoglienza dei soggetti fragili presso le strutture socio sanitarie del territorio nazionale.</v>
      </c>
      <c r="H61" s="50">
        <f>IF(AND(D61="SI",E61="OK"),'50'!$B$24,"Processo non sottoposto a mappatura e valutazione del rischio")</f>
        <v>2.6666666666666665</v>
      </c>
      <c r="I61" s="50">
        <f>IF(AND(D61="SI",E61="OK"),'50'!$B$40,"")</f>
        <v>1</v>
      </c>
      <c r="J61" s="50">
        <f>IF(AND(D61="SI",E61="OK"),'50'!$B$44,"")</f>
        <v>2.6666666666666665</v>
      </c>
      <c r="L61" s="3">
        <v>50</v>
      </c>
      <c r="M61" s="44" t="str">
        <f t="shared" si="7"/>
        <v>50</v>
      </c>
      <c r="O61" s="46">
        <f t="shared" si="8"/>
        <v>0</v>
      </c>
      <c r="P61" s="46" t="str">
        <f t="shared" si="9"/>
        <v>50 - Rimborso quota sociale per l'accoglienza dei soggetti fragili presso le strutture socio sanitarie del territorio nazionale.</v>
      </c>
      <c r="Q61" s="46">
        <f t="shared" si="10"/>
        <v>0</v>
      </c>
      <c r="R61" s="46">
        <f t="shared" si="11"/>
        <v>0</v>
      </c>
      <c r="S61" s="46">
        <f t="shared" si="12"/>
        <v>0</v>
      </c>
      <c r="T61" s="3">
        <v>50</v>
      </c>
      <c r="U61" t="str">
        <f>IF(AND(D61="SI",E61="OK",'50'!$A$47&lt;&gt;""),M61&amp;" - "&amp;C61,"")</f>
        <v/>
      </c>
      <c r="V61" s="3" t="str">
        <f>IF(AND(U61&lt;&gt;"",'50'!$A$47&lt;&gt;""),'50'!$A$47,"")</f>
        <v/>
      </c>
    </row>
    <row r="62" spans="2:22" ht="20.100000000000001" customHeight="1" thickBot="1" x14ac:dyDescent="0.3">
      <c r="B62" s="58">
        <f t="shared" si="5"/>
        <v>51</v>
      </c>
      <c r="C62" s="21" t="str">
        <f>'51'!$A$3</f>
        <v>Inserimento soggetti sfollati presso strutture ricettive alberghiere ed extraalberghiere</v>
      </c>
      <c r="D62" s="4" t="str">
        <f>'51'!$F$2</f>
        <v>SI</v>
      </c>
      <c r="E62" s="4" t="str">
        <f>IF(D62="SI",IF('51'!$B$44="Presenti campi non compilati","Errore","OK"),"-")</f>
        <v>OK</v>
      </c>
      <c r="F62" s="56" t="str">
        <f>IF(D62="SI",IF('51'!$A$47&lt;&gt;"","SI","NO"),"-")</f>
        <v>NO</v>
      </c>
      <c r="G62" s="3" t="str">
        <f t="shared" si="6"/>
        <v>51 - Inserimento soggetti sfollati presso strutture ricettive alberghiere ed extraalberghiere</v>
      </c>
      <c r="H62" s="50">
        <f>IF(AND(D62="SI",E62="OK"),'51'!$B$24,"Processo non sottoposto a mappatura e valutazione del rischio")</f>
        <v>2.8333333333333335</v>
      </c>
      <c r="I62" s="50">
        <f>IF(AND(D62="SI",E62="OK"),'51'!$B$40,"")</f>
        <v>1</v>
      </c>
      <c r="J62" s="50">
        <f>IF(AND(D62="SI",E62="OK"),'51'!$B$44,"")</f>
        <v>2.8333333333333335</v>
      </c>
      <c r="L62" s="3">
        <v>51</v>
      </c>
      <c r="M62" s="44" t="str">
        <f t="shared" si="7"/>
        <v>51</v>
      </c>
      <c r="O62" s="46">
        <f t="shared" si="8"/>
        <v>0</v>
      </c>
      <c r="P62" s="46" t="str">
        <f t="shared" si="9"/>
        <v>51 - Inserimento soggetti sfollati presso strutture ricettive alberghiere ed extraalberghiere</v>
      </c>
      <c r="Q62" s="46">
        <f t="shared" si="10"/>
        <v>0</v>
      </c>
      <c r="R62" s="46">
        <f t="shared" si="11"/>
        <v>0</v>
      </c>
      <c r="S62" s="46">
        <f t="shared" si="12"/>
        <v>0</v>
      </c>
      <c r="T62" s="3">
        <v>51</v>
      </c>
      <c r="U62" t="str">
        <f>IF(AND(D62="SI",E62="OK",'51'!$A$47&lt;&gt;""),M62&amp;" - "&amp;C62,"")</f>
        <v/>
      </c>
      <c r="V62" s="3" t="str">
        <f>IF(AND(U62&lt;&gt;"",'51'!$A$47&lt;&gt;""),'51'!$A$47,"")</f>
        <v/>
      </c>
    </row>
    <row r="63" spans="2:22" ht="20.100000000000001" customHeight="1" thickBot="1" x14ac:dyDescent="0.3">
      <c r="B63" s="58" t="str">
        <f t="shared" si="5"/>
        <v/>
      </c>
      <c r="C63" s="21" t="str">
        <f>'52'!$A$3</f>
        <v>Nuova scheda</v>
      </c>
      <c r="D63" s="4" t="str">
        <f>'52'!$F$2</f>
        <v>NO</v>
      </c>
      <c r="E63" s="4" t="str">
        <f>IF(D63="SI",IF('52'!$B$44="Presenti campi non compilati","Errore","OK"),"-")</f>
        <v>-</v>
      </c>
      <c r="F63" s="56" t="str">
        <f>IF(D63="SI",IF('52'!$A$47&lt;&gt;"","SI","NO"),"-")</f>
        <v>-</v>
      </c>
      <c r="G63" s="3" t="str">
        <f t="shared" si="6"/>
        <v/>
      </c>
      <c r="H63" s="50" t="str">
        <f>IF(AND(D63="SI",E63="OK"),'52'!$B$24,"Processo non sottoposto a mappatura e valutazione del rischio")</f>
        <v>Processo non sottoposto a mappatura e valutazione del rischio</v>
      </c>
      <c r="I63" s="50" t="str">
        <f>IF(AND(D63="SI",E63="OK"),'52'!$B$40,"")</f>
        <v/>
      </c>
      <c r="J63" s="50" t="str">
        <f>IF(AND(D63="SI",E63="OK"),'52'!$B$44,"")</f>
        <v/>
      </c>
      <c r="L63" s="3">
        <v>52</v>
      </c>
      <c r="M63" s="44" t="str">
        <f t="shared" si="7"/>
        <v>52</v>
      </c>
      <c r="O63" s="46">
        <f t="shared" si="8"/>
        <v>0</v>
      </c>
      <c r="P63" s="46">
        <f t="shared" si="9"/>
        <v>0</v>
      </c>
      <c r="Q63" s="46">
        <f t="shared" si="10"/>
        <v>0</v>
      </c>
      <c r="R63" s="46">
        <f t="shared" si="11"/>
        <v>0</v>
      </c>
      <c r="S63" s="46">
        <f t="shared" si="12"/>
        <v>0</v>
      </c>
      <c r="T63" s="3">
        <v>52</v>
      </c>
      <c r="U63" t="str">
        <f>IF(AND(D63="SI",E63="OK",'52'!$A$47&lt;&gt;""),M63&amp;" - "&amp;C63,"")</f>
        <v/>
      </c>
      <c r="V63" s="3" t="str">
        <f>IF(AND(U63&lt;&gt;"",'52'!$A$47&lt;&gt;""),'52'!$A$47,"")</f>
        <v/>
      </c>
    </row>
    <row r="64" spans="2:22" ht="20.100000000000001" customHeight="1" thickBot="1" x14ac:dyDescent="0.3">
      <c r="B64" s="58" t="str">
        <f t="shared" si="5"/>
        <v/>
      </c>
      <c r="C64" s="21" t="str">
        <f>'53'!$A$3</f>
        <v>Nuova scheda</v>
      </c>
      <c r="D64" s="4" t="str">
        <f>'53'!$F$2</f>
        <v>NO</v>
      </c>
      <c r="E64" s="4" t="str">
        <f>IF(D64="SI",IF('53'!$B$44="Presenti campi non compilati","Errore","OK"),"-")</f>
        <v>-</v>
      </c>
      <c r="F64" s="56" t="str">
        <f>IF(D64="SI",IF('53'!$A$47&lt;&gt;"","SI","NO"),"-")</f>
        <v>-</v>
      </c>
      <c r="G64" s="3" t="str">
        <f t="shared" si="6"/>
        <v/>
      </c>
      <c r="H64" s="50" t="str">
        <f>IF(AND(D64="SI",E64="OK"),'53'!$B$24,"Processo non sottoposto a mappatura e valutazione del rischio")</f>
        <v>Processo non sottoposto a mappatura e valutazione del rischio</v>
      </c>
      <c r="I64" s="50" t="str">
        <f>IF(AND(D64="SI",E64="OK"),'53'!$B$40,"")</f>
        <v/>
      </c>
      <c r="J64" s="50" t="str">
        <f>IF(AND(D64="SI",E64="OK"),'53'!$B$44,"")</f>
        <v/>
      </c>
      <c r="L64" s="3">
        <v>53</v>
      </c>
      <c r="M64" s="44" t="str">
        <f t="shared" si="7"/>
        <v>53</v>
      </c>
      <c r="O64" s="46">
        <f t="shared" si="8"/>
        <v>0</v>
      </c>
      <c r="P64" s="46">
        <f t="shared" si="9"/>
        <v>0</v>
      </c>
      <c r="Q64" s="46">
        <f t="shared" si="10"/>
        <v>0</v>
      </c>
      <c r="R64" s="46">
        <f t="shared" si="11"/>
        <v>0</v>
      </c>
      <c r="S64" s="46">
        <f t="shared" si="12"/>
        <v>0</v>
      </c>
      <c r="T64" s="3">
        <v>53</v>
      </c>
      <c r="U64" t="str">
        <f>IF(AND(D64="SI",E64="OK",'53'!$A$47&lt;&gt;""),M64&amp;" - "&amp;C64,"")</f>
        <v/>
      </c>
      <c r="V64" s="3" t="str">
        <f>IF(AND(U64&lt;&gt;"",'53'!$A$47&lt;&gt;""),'53'!$A$47,"")</f>
        <v/>
      </c>
    </row>
    <row r="65" spans="8:10" x14ac:dyDescent="0.25">
      <c r="H65" s="48"/>
      <c r="I65" s="48"/>
      <c r="J65" s="48"/>
    </row>
    <row r="66" spans="8:10" x14ac:dyDescent="0.25">
      <c r="H66" s="48"/>
      <c r="I66" s="48"/>
      <c r="J66" s="48"/>
    </row>
    <row r="67" spans="8:10" x14ac:dyDescent="0.25">
      <c r="H67" s="48"/>
      <c r="I67" s="48"/>
      <c r="J67" s="48"/>
    </row>
    <row r="68" spans="8:10" x14ac:dyDescent="0.25">
      <c r="H68" s="48"/>
      <c r="I68" s="48"/>
      <c r="J68" s="48"/>
    </row>
    <row r="69" spans="8:10" x14ac:dyDescent="0.25">
      <c r="H69" s="48"/>
      <c r="I69" s="48"/>
      <c r="J69" s="48"/>
    </row>
    <row r="70" spans="8:10" x14ac:dyDescent="0.25">
      <c r="H70" s="48"/>
      <c r="I70" s="48"/>
      <c r="J70" s="48"/>
    </row>
    <row r="71" spans="8:10" x14ac:dyDescent="0.25">
      <c r="H71" s="48"/>
      <c r="I71" s="48"/>
      <c r="J71" s="48"/>
    </row>
    <row r="72" spans="8:10" x14ac:dyDescent="0.25">
      <c r="H72" s="48"/>
      <c r="I72" s="48"/>
      <c r="J72" s="48"/>
    </row>
    <row r="73" spans="8:10" x14ac:dyDescent="0.25">
      <c r="H73" s="48"/>
      <c r="I73" s="48"/>
      <c r="J73" s="48"/>
    </row>
    <row r="74" spans="8:10" x14ac:dyDescent="0.25">
      <c r="H74" s="48"/>
      <c r="I74" s="48"/>
      <c r="J74" s="48"/>
    </row>
    <row r="75" spans="8:10" x14ac:dyDescent="0.25">
      <c r="H75" s="48"/>
      <c r="I75" s="48"/>
      <c r="J75" s="48"/>
    </row>
    <row r="76" spans="8:10" x14ac:dyDescent="0.25">
      <c r="H76" s="48"/>
      <c r="I76" s="48"/>
      <c r="J76" s="48"/>
    </row>
    <row r="77" spans="8:10" x14ac:dyDescent="0.25">
      <c r="H77" s="48"/>
      <c r="I77" s="48"/>
      <c r="J77" s="48"/>
    </row>
    <row r="78" spans="8:10" x14ac:dyDescent="0.25">
      <c r="H78" s="48"/>
      <c r="I78" s="48"/>
      <c r="J78" s="48"/>
    </row>
    <row r="79" spans="8:10" x14ac:dyDescent="0.25">
      <c r="H79" s="48"/>
      <c r="I79" s="48"/>
      <c r="J79" s="48"/>
    </row>
    <row r="80" spans="8:10" x14ac:dyDescent="0.25">
      <c r="H80" s="48"/>
      <c r="I80" s="48"/>
      <c r="J80" s="48"/>
    </row>
    <row r="81" spans="8:10" x14ac:dyDescent="0.25">
      <c r="H81" s="48"/>
      <c r="I81" s="48"/>
      <c r="J81" s="48"/>
    </row>
    <row r="82" spans="8:10" x14ac:dyDescent="0.25">
      <c r="H82" s="48"/>
      <c r="I82" s="48"/>
      <c r="J82" s="48"/>
    </row>
    <row r="83" spans="8:10" x14ac:dyDescent="0.25">
      <c r="H83" s="48"/>
      <c r="I83" s="48"/>
      <c r="J83" s="48"/>
    </row>
    <row r="84" spans="8:10" x14ac:dyDescent="0.25">
      <c r="H84" s="48"/>
      <c r="I84" s="48"/>
      <c r="J84" s="48"/>
    </row>
    <row r="85" spans="8:10" x14ac:dyDescent="0.25">
      <c r="H85" s="48"/>
      <c r="I85" s="48"/>
      <c r="J85" s="48"/>
    </row>
    <row r="86" spans="8:10" x14ac:dyDescent="0.25">
      <c r="H86" s="48"/>
      <c r="I86" s="48"/>
      <c r="J86" s="48"/>
    </row>
    <row r="87" spans="8:10" x14ac:dyDescent="0.25">
      <c r="H87" s="48"/>
      <c r="I87" s="48"/>
      <c r="J87" s="48"/>
    </row>
    <row r="88" spans="8:10" x14ac:dyDescent="0.25">
      <c r="H88" s="48"/>
      <c r="I88" s="48"/>
      <c r="J88" s="48"/>
    </row>
    <row r="89" spans="8:10" x14ac:dyDescent="0.25">
      <c r="H89" s="48"/>
      <c r="I89" s="48"/>
      <c r="J89" s="48"/>
    </row>
    <row r="90" spans="8:10" x14ac:dyDescent="0.25">
      <c r="H90" s="48"/>
      <c r="I90" s="48"/>
      <c r="J90" s="48"/>
    </row>
    <row r="91" spans="8:10" x14ac:dyDescent="0.25">
      <c r="H91" s="48"/>
      <c r="I91" s="48"/>
      <c r="J91" s="48"/>
    </row>
    <row r="92" spans="8:10" x14ac:dyDescent="0.25">
      <c r="H92" s="48"/>
      <c r="I92" s="48"/>
      <c r="J92" s="48"/>
    </row>
    <row r="93" spans="8:10" x14ac:dyDescent="0.25">
      <c r="H93" s="48"/>
      <c r="I93" s="48"/>
      <c r="J93" s="48"/>
    </row>
    <row r="94" spans="8:10" x14ac:dyDescent="0.25">
      <c r="H94" s="48"/>
      <c r="I94" s="48"/>
      <c r="J94" s="48"/>
    </row>
    <row r="95" spans="8:10" x14ac:dyDescent="0.25">
      <c r="H95" s="48"/>
      <c r="I95" s="48"/>
      <c r="J95" s="48"/>
    </row>
    <row r="96" spans="8:10" x14ac:dyDescent="0.25">
      <c r="H96" s="48"/>
      <c r="I96" s="48"/>
      <c r="J96" s="48"/>
    </row>
    <row r="97" spans="8:10" x14ac:dyDescent="0.25">
      <c r="H97" s="48"/>
      <c r="I97" s="48"/>
      <c r="J97" s="48"/>
    </row>
    <row r="98" spans="8:10" x14ac:dyDescent="0.25">
      <c r="H98" s="48"/>
      <c r="I98" s="48"/>
      <c r="J98" s="48"/>
    </row>
    <row r="99" spans="8:10" x14ac:dyDescent="0.25">
      <c r="H99" s="48"/>
      <c r="I99" s="48"/>
      <c r="J99" s="48"/>
    </row>
    <row r="100" spans="8:10" x14ac:dyDescent="0.25">
      <c r="H100" s="48"/>
      <c r="I100" s="48"/>
      <c r="J100" s="48"/>
    </row>
    <row r="101" spans="8:10" x14ac:dyDescent="0.25">
      <c r="H101" s="48"/>
      <c r="I101" s="48"/>
      <c r="J101" s="48"/>
    </row>
    <row r="102" spans="8:10" x14ac:dyDescent="0.25">
      <c r="H102" s="48"/>
      <c r="I102" s="48"/>
      <c r="J102" s="48"/>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xr:uid="{00000000-0004-0000-0000-000000000000}"/>
    <hyperlink ref="C13" location="'2'!A1" display="Concorso per la progressione in carriera del personale " xr:uid="{00000000-0004-0000-0000-000001000000}"/>
    <hyperlink ref="C14" location="'3'!A1" display="Selezione per l'affidamento di un incarico professionale " xr:uid="{00000000-0004-0000-0000-000002000000}"/>
    <hyperlink ref="C15" location="'4'!A1" display="Affidamento mediante procedura aperta (o ristretta) di lavori, servizi, forniture" xr:uid="{00000000-0004-0000-0000-000003000000}"/>
    <hyperlink ref="C16" location="'5'!A1" display="Affidamento diretto di lavori, servizi o forniture" xr:uid="{00000000-0004-0000-0000-000004000000}"/>
    <hyperlink ref="C17" location="'6'!A1" display="Permesso di costruire " xr:uid="{00000000-0004-0000-0000-000005000000}"/>
    <hyperlink ref="C18" location="'7'!A1" display="Permesso di costruire in aree assoggettate ad autorizzazione paesaggistica" xr:uid="{00000000-0004-0000-0000-000006000000}"/>
    <hyperlink ref="C19" location="'8'!A1" display="Concessione di sovvenzioni, contributi, sussidi, ecc. " xr:uid="{00000000-0004-0000-0000-000007000000}"/>
    <hyperlink ref="C20" location="'9'!A1" display="Provvedimenti di pianificazione urbanistica generale" xr:uid="{00000000-0004-0000-0000-000008000000}"/>
    <hyperlink ref="C21" location="'10'!A1" display="Provvedimenti di pianificazione urbanistica attuativa" xr:uid="{00000000-0004-0000-0000-000009000000}"/>
    <hyperlink ref="C22" location="'11'!A1" display="Levata dei protesti " xr:uid="{00000000-0004-0000-0000-00000A000000}"/>
    <hyperlink ref="C23" location="'12'!A1" display="Gestione delle sanzioni per violazione del CDS" xr:uid="{00000000-0004-0000-0000-00000B000000}"/>
    <hyperlink ref="C24" location="'13'!A1" display="Gestione ordinaria delle entrate " xr:uid="{00000000-0004-0000-0000-00000C000000}"/>
    <hyperlink ref="C25" location="'14'!A1" display="Gestione ordinaria delle spese di bilancio " xr:uid="{00000000-0004-0000-0000-00000D000000}"/>
    <hyperlink ref="C26" location="'15'!A1" display="Accertamenti e verifiche dei tributi locali" xr:uid="{00000000-0004-0000-0000-00000E000000}"/>
    <hyperlink ref="C27" location="'16'!A1" display="Accertamenti con adesione dei tributi locali" xr:uid="{00000000-0004-0000-0000-00000F000000}"/>
    <hyperlink ref="C28" location="'17'!A1" display="Accertamenti e controlli sugli abusi edilizi" xr:uid="{00000000-0004-0000-0000-000010000000}"/>
    <hyperlink ref="C29" location="'18'!A1" display="Incentivi economici al personale (produttività e retribuzioni di risultato)" xr:uid="{00000000-0004-0000-0000-000011000000}"/>
    <hyperlink ref="C30" location="'19'!A1" display="Autorizzazione all’occupazione del suolo pubblico" xr:uid="{00000000-0004-0000-0000-000012000000}"/>
    <hyperlink ref="C31" location="'20'!A1" display="Autorizzazioni ex artt. 68 e 69 del TULPS (spettacoli, intrattenimenti, ecc.)" xr:uid="{00000000-0004-0000-0000-000013000000}"/>
    <hyperlink ref="C32" location="'21'!A1" display="Permesso di costruire convenzionato " xr:uid="{00000000-0004-0000-0000-000014000000}"/>
    <hyperlink ref="C33" location="'22'!A1" display="Pratiche anagrafiche " xr:uid="{00000000-0004-0000-0000-000015000000}"/>
    <hyperlink ref="C34" location="'23'!A1" display="Documenti di identità" xr:uid="{00000000-0004-0000-0000-000016000000}"/>
    <hyperlink ref="C35" location="'24'!A1" display="Servizi per minori e famiglie" xr:uid="{00000000-0004-0000-0000-000017000000}"/>
    <hyperlink ref="C36" location="'25'!A1" display="Servizi assistenziali e socio-sanitari per anziani" xr:uid="{00000000-0004-0000-0000-000018000000}"/>
    <hyperlink ref="C37" location="'26'!A1" display="Servizi per disabili" xr:uid="{00000000-0004-0000-0000-000019000000}"/>
    <hyperlink ref="C38" location="'27'!A1" display="Servizi per adulti in difficoltà" xr:uid="{00000000-0004-0000-0000-00001A000000}"/>
    <hyperlink ref="C39" location="'28'!A1" display="Servizi di integrazione dei cittadini stranieri" xr:uid="{00000000-0004-0000-0000-00001B000000}"/>
    <hyperlink ref="C40" location="'29'!A1" display="Raccolta e smaltimento rifiuti" xr:uid="{00000000-0004-0000-0000-00001C000000}"/>
    <hyperlink ref="C41" location="'30'!A1" display="Gestione del protocollo " xr:uid="{00000000-0004-0000-0000-00001D000000}"/>
    <hyperlink ref="C42" location="'31'!A1" display="Gestione dell'archivio " xr:uid="{00000000-0004-0000-0000-00001E000000}"/>
    <hyperlink ref="C43" location="'32'!A1" display="Gestione delle sepolture e dei loculi" xr:uid="{00000000-0004-0000-0000-00001F000000}"/>
    <hyperlink ref="C44" location="'33'!A1" display="Gestione delle tombe di famiglia" xr:uid="{00000000-0004-0000-0000-000020000000}"/>
    <hyperlink ref="C45" location="'34'!A1" display="Organizzazione eventi" xr:uid="{00000000-0004-0000-0000-000021000000}"/>
    <hyperlink ref="C46" location="'35'!A1" display="Rilascio di patrocini" xr:uid="{00000000-0004-0000-0000-000022000000}"/>
    <hyperlink ref="C47" location="'36'!A1" display="Gare ad evidenza pubblica di vendita di beni" xr:uid="{00000000-0004-0000-0000-000023000000}"/>
    <hyperlink ref="C48" location="'37'!A1" display="Funzionamento degli organi collegiali " xr:uid="{00000000-0004-0000-0000-000024000000}"/>
    <hyperlink ref="C49" location="'38'!A1" display="Formazione di determinazioni, ordinanze, decreti ed altri atti amministrativi" xr:uid="{00000000-0004-0000-0000-000025000000}"/>
    <hyperlink ref="C50" location="'39'!A1" display="Designazione dei rappresentanti dell'ente presso enti, società, fondazioni" xr:uid="{00000000-0004-0000-0000-000026000000}"/>
    <hyperlink ref="C51" location="'40'!A1" display="Gestione dei procedimenti di segnalazione e reclamo" xr:uid="{00000000-0004-0000-0000-000027000000}"/>
    <hyperlink ref="C52" location="'41'!A1" display="Gestione della leva" xr:uid="{00000000-0004-0000-0000-000028000000}"/>
    <hyperlink ref="C53" location="'42'!A1" display="Gestione dell'elettorato" xr:uid="{00000000-0004-0000-0000-000029000000}"/>
    <hyperlink ref="C54" location="'43'!A1" display="Gestione degli alloggi pubblici" xr:uid="{00000000-0004-0000-0000-00002A000000}"/>
    <hyperlink ref="C55" location="'44'!A1" display="Gestione del diritto allo studio" xr:uid="{00000000-0004-0000-0000-00002B000000}"/>
    <hyperlink ref="C56" location="'45'!A1" display="Vigilanza sulla circolazione e la sosta" xr:uid="{00000000-0004-0000-0000-00002C000000}"/>
    <hyperlink ref="C57" location="'46'!A1" display="Gestione del reticolo idrico minore " xr:uid="{00000000-0004-0000-0000-00002D000000}"/>
    <hyperlink ref="C58" location="'47'!A1" display="Affidamenti in house" xr:uid="{00000000-0004-0000-0000-00002E000000}"/>
    <hyperlink ref="C59" location="'48'!A1" display="Controlli sull'uso del territorio" xr:uid="{00000000-0004-0000-0000-00002F000000}"/>
    <hyperlink ref="C60" location="'49'!A1" display="'49'!A1" xr:uid="{00000000-0004-0000-0000-000030000000}"/>
    <hyperlink ref="C61:C64" location="'49'!A1" display="'49'!A1" xr:uid="{00000000-0004-0000-0000-000031000000}"/>
    <hyperlink ref="F6" location="'Prospetto Finale'!A1" display="Vai al prospetto finale" xr:uid="{00000000-0004-0000-0000-000032000000}"/>
    <hyperlink ref="F8" location="'Misure riduzione del rischio'!A1" display="Vai alle Misure riduzione rischio" xr:uid="{00000000-0004-0000-0000-000033000000}"/>
    <hyperlink ref="C61" location="'50'!A1" display="'50'!A1" xr:uid="{00000000-0004-0000-0000-000034000000}"/>
    <hyperlink ref="C62" location="'51'!A1" display="'51'!A1" xr:uid="{00000000-0004-0000-0000-000035000000}"/>
    <hyperlink ref="C63" location="'52'!A1" display="'52'!A1" xr:uid="{00000000-0004-0000-0000-000036000000}"/>
    <hyperlink ref="C64" location="'53'!A1" display="'53'!A1" xr:uid="{00000000-0004-0000-0000-000037000000}"/>
  </hyperlinks>
  <pageMargins left="0.70866141732283472" right="0.70866141732283472" top="0.74803149606299213" bottom="0.74803149606299213"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topLeftCell="A37"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Schede'!B18,"non utilizzata")</f>
        <v>7</v>
      </c>
      <c r="D2" s="113" t="s">
        <v>80</v>
      </c>
      <c r="E2" s="114"/>
      <c r="F2" s="67" t="s">
        <v>36</v>
      </c>
      <c r="H2" t="s">
        <v>36</v>
      </c>
    </row>
    <row r="3" spans="1:8" ht="45" customHeight="1" thickBot="1" x14ac:dyDescent="0.3">
      <c r="A3" s="119" t="s">
        <v>6</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9" t="s">
        <v>119</v>
      </c>
      <c r="B46" s="110"/>
    </row>
    <row r="47" spans="1:8" ht="63.75" customHeight="1" thickBot="1" x14ac:dyDescent="0.3">
      <c r="A47" s="107" t="s">
        <v>208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900-000000000000}">
      <formula1>$G$13:$G$15</formula1>
    </dataValidation>
    <dataValidation type="list" allowBlank="1" showInputMessage="1" showErrorMessage="1" promptTitle="Criterio" prompt="Selezionare una delle possibili opzioni dal menu a tendina" sqref="B13" xr:uid="{00000000-0002-0000-0900-000001000000}">
      <formula1>$G$17:$G$20</formula1>
    </dataValidation>
    <dataValidation type="list" allowBlank="1" showInputMessage="1" showErrorMessage="1" promptTitle="Criterio" prompt="Selezionare una delle possibili opzioni dal menu a tendina" sqref="B7" xr:uid="{00000000-0002-0000-0900-000002000000}">
      <formula1>$G$5:$G$10</formula1>
    </dataValidation>
    <dataValidation type="list" allowBlank="1" showInputMessage="1" showErrorMessage="1" promptTitle="Criterio" prompt="Selezionare una delle possibili opzioni dal menu a tendina" sqref="B16" xr:uid="{00000000-0002-0000-0900-000003000000}">
      <formula1>$G$22:$G$25</formula1>
    </dataValidation>
    <dataValidation type="list" allowBlank="1" showInputMessage="1" showErrorMessage="1" promptTitle="Criterio" prompt="Selezionare una delle possibili opzioni dal menu a tendina" sqref="B19" xr:uid="{00000000-0002-0000-0900-000004000000}">
      <formula1>$G$27:$G$29</formula1>
    </dataValidation>
    <dataValidation type="list" allowBlank="1" showInputMessage="1" showErrorMessage="1" promptTitle="Criterio" prompt="Selezionare una delle possibili opzioni dal menu a tendina" sqref="B22" xr:uid="{00000000-0002-0000-0900-000005000000}">
      <formula1>$G$31:$G$36</formula1>
    </dataValidation>
    <dataValidation type="list" allowBlank="1" showInputMessage="1" showErrorMessage="1" promptTitle="Seleziona" prompt="Selezionare una delle possibili opzioni dal menu a tendina" sqref="F2" xr:uid="{00000000-0002-0000-0900-000006000000}">
      <formula1>$H$2:$H$3</formula1>
    </dataValidation>
    <dataValidation type="list" allowBlank="1" showInputMessage="1" showErrorMessage="1" promptTitle="Impatto" prompt="Selezionare una delle possibili opzioni dal menu a tendina" sqref="B29" xr:uid="{00000000-0002-0000-0900-000007000000}">
      <formula1>$G$38:$G$43</formula1>
    </dataValidation>
    <dataValidation type="list" allowBlank="1" showInputMessage="1" showErrorMessage="1" promptTitle="Impatto" prompt="Selezionare una delle possibili opzioni dal menu a tendina" sqref="B32" xr:uid="{00000000-0002-0000-0900-000008000000}">
      <formula1>$G$27:$G$29</formula1>
    </dataValidation>
    <dataValidation type="list" allowBlank="1" showInputMessage="1" showErrorMessage="1" promptTitle="Impatto" prompt="Selezionare una delle possibili opzioni dal menu a tendina" sqref="B35" xr:uid="{00000000-0002-0000-0900-000009000000}">
      <formula1>$G$48:$G$54</formula1>
    </dataValidation>
    <dataValidation type="list" allowBlank="1" showInputMessage="1" showErrorMessage="1" promptTitle="Impatto" prompt="Selezionare una delle possibili opzioni dal menu a tendina" sqref="B38" xr:uid="{00000000-0002-0000-0900-00000A000000}">
      <formula1>$G$56:$G$61</formula1>
    </dataValidation>
  </dataValidations>
  <hyperlinks>
    <hyperlink ref="D4:F4" location="'Indice Schede'!A1" display="Torna all'indice" xr:uid="{00000000-0004-0000-0900-000000000000}"/>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Schede'!B19,"non utilizzata")</f>
        <v>8</v>
      </c>
      <c r="D2" s="113" t="s">
        <v>80</v>
      </c>
      <c r="E2" s="114"/>
      <c r="F2" s="67" t="s">
        <v>36</v>
      </c>
      <c r="H2" t="s">
        <v>36</v>
      </c>
    </row>
    <row r="3" spans="1:8" ht="45" customHeight="1" thickBot="1" x14ac:dyDescent="0.3">
      <c r="A3" s="119" t="s">
        <v>121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9" t="s">
        <v>119</v>
      </c>
      <c r="B46" s="110"/>
    </row>
    <row r="47" spans="1:8" ht="80.25" customHeight="1" thickBot="1" x14ac:dyDescent="0.3">
      <c r="A47" s="107" t="s">
        <v>209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0A00-000000000000}">
      <formula1>$G$56:$G$61</formula1>
    </dataValidation>
    <dataValidation type="list" allowBlank="1" showInputMessage="1" showErrorMessage="1" promptTitle="Impatto" prompt="Selezionare una delle possibili opzioni dal menu a tendina" sqref="B35" xr:uid="{00000000-0002-0000-0A00-000001000000}">
      <formula1>$G$48:$G$54</formula1>
    </dataValidation>
    <dataValidation type="list" allowBlank="1" showInputMessage="1" showErrorMessage="1" promptTitle="Impatto" prompt="Selezionare una delle possibili opzioni dal menu a tendina" sqref="B32" xr:uid="{00000000-0002-0000-0A00-000002000000}">
      <formula1>$G$27:$G$29</formula1>
    </dataValidation>
    <dataValidation type="list" allowBlank="1" showInputMessage="1" showErrorMessage="1" promptTitle="Impatto" prompt="Selezionare una delle possibili opzioni dal menu a tendina" sqref="B29" xr:uid="{00000000-0002-0000-0A00-000003000000}">
      <formula1>$G$38:$G$43</formula1>
    </dataValidation>
    <dataValidation type="list" allowBlank="1" showInputMessage="1" showErrorMessage="1" promptTitle="Seleziona" prompt="Selezionare una delle possibili opzioni dal menu a tendina" sqref="F2" xr:uid="{00000000-0002-0000-0A00-000004000000}">
      <formula1>$H$2:$H$3</formula1>
    </dataValidation>
    <dataValidation type="list" allowBlank="1" showInputMessage="1" showErrorMessage="1" promptTitle="Criterio" prompt="Selezionare una delle possibili opzioni dal menu a tendina" sqref="B22" xr:uid="{00000000-0002-0000-0A00-000005000000}">
      <formula1>$G$31:$G$36</formula1>
    </dataValidation>
    <dataValidation type="list" allowBlank="1" showInputMessage="1" showErrorMessage="1" promptTitle="Criterio" prompt="Selezionare una delle possibili opzioni dal menu a tendina" sqref="B19" xr:uid="{00000000-0002-0000-0A00-000006000000}">
      <formula1>$G$27:$G$29</formula1>
    </dataValidation>
    <dataValidation type="list" allowBlank="1" showInputMessage="1" showErrorMessage="1" promptTitle="Criterio" prompt="Selezionare una delle possibili opzioni dal menu a tendina" sqref="B16" xr:uid="{00000000-0002-0000-0A00-000007000000}">
      <formula1>$G$22:$G$25</formula1>
    </dataValidation>
    <dataValidation type="list" allowBlank="1" showInputMessage="1" showErrorMessage="1" promptTitle="Criterio" prompt="Selezionare una delle possibili opzioni dal menu a tendina" sqref="B7" xr:uid="{00000000-0002-0000-0A00-000008000000}">
      <formula1>$G$5:$G$10</formula1>
    </dataValidation>
    <dataValidation type="list" allowBlank="1" showInputMessage="1" showErrorMessage="1" promptTitle="Criterio" prompt="Selezionare una delle possibili opzioni dal menu a tendina" sqref="B13" xr:uid="{00000000-0002-0000-0A00-000009000000}">
      <formula1>$G$17:$G$20</formula1>
    </dataValidation>
    <dataValidation type="list" allowBlank="1" showInputMessage="1" showErrorMessage="1" promptTitle="Criterio" prompt="Selezionare una delle possibili opzioni dal menu a tendina" sqref="B10" xr:uid="{00000000-0002-0000-0A00-00000A000000}">
      <formula1>$G$13:$G$15</formula1>
    </dataValidation>
  </dataValidations>
  <hyperlinks>
    <hyperlink ref="D4:F4" location="'Indice Schede'!A1" display="Torna all'indice" xr:uid="{00000000-0004-0000-0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68"/>
  <sheetViews>
    <sheetView topLeftCell="A19"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Schede'!B20,"non utilizzata")</f>
        <v>9</v>
      </c>
      <c r="D2" s="113" t="s">
        <v>80</v>
      </c>
      <c r="E2" s="114"/>
      <c r="F2" s="67" t="s">
        <v>36</v>
      </c>
      <c r="H2" t="s">
        <v>36</v>
      </c>
    </row>
    <row r="3" spans="1:8" ht="45" customHeight="1" thickBot="1" x14ac:dyDescent="0.3">
      <c r="A3" s="119" t="s">
        <v>7</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4</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7</v>
      </c>
    </row>
    <row r="45" spans="1:8" ht="30" customHeight="1" thickBot="1" x14ac:dyDescent="0.3">
      <c r="A45" s="34"/>
      <c r="B45" s="35"/>
    </row>
    <row r="46" spans="1:8" ht="30" customHeight="1" thickBot="1" x14ac:dyDescent="0.3">
      <c r="A46" s="109" t="s">
        <v>119</v>
      </c>
      <c r="B46" s="110"/>
    </row>
    <row r="47" spans="1:8" ht="69" customHeight="1" thickBot="1" x14ac:dyDescent="0.3">
      <c r="A47" s="107" t="s">
        <v>210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B00-000000000000}">
      <formula1>$G$13:$G$15</formula1>
    </dataValidation>
    <dataValidation type="list" allowBlank="1" showInputMessage="1" showErrorMessage="1" promptTitle="Criterio" prompt="Selezionare una delle possibili opzioni dal menu a tendina" sqref="B13" xr:uid="{00000000-0002-0000-0B00-000001000000}">
      <formula1>$G$17:$G$20</formula1>
    </dataValidation>
    <dataValidation type="list" allowBlank="1" showInputMessage="1" showErrorMessage="1" promptTitle="Criterio" prompt="Selezionare una delle possibili opzioni dal menu a tendina" sqref="B7" xr:uid="{00000000-0002-0000-0B00-000002000000}">
      <formula1>$G$5:$G$10</formula1>
    </dataValidation>
    <dataValidation type="list" allowBlank="1" showInputMessage="1" showErrorMessage="1" promptTitle="Criterio" prompt="Selezionare una delle possibili opzioni dal menu a tendina" sqref="B16" xr:uid="{00000000-0002-0000-0B00-000003000000}">
      <formula1>$G$22:$G$25</formula1>
    </dataValidation>
    <dataValidation type="list" allowBlank="1" showInputMessage="1" showErrorMessage="1" promptTitle="Criterio" prompt="Selezionare una delle possibili opzioni dal menu a tendina" sqref="B19" xr:uid="{00000000-0002-0000-0B00-000004000000}">
      <formula1>$G$27:$G$29</formula1>
    </dataValidation>
    <dataValidation type="list" allowBlank="1" showInputMessage="1" showErrorMessage="1" promptTitle="Criterio" prompt="Selezionare una delle possibili opzioni dal menu a tendina" sqref="B22" xr:uid="{00000000-0002-0000-0B00-000005000000}">
      <formula1>$G$31:$G$36</formula1>
    </dataValidation>
    <dataValidation type="list" allowBlank="1" showInputMessage="1" showErrorMessage="1" promptTitle="Seleziona" prompt="Selezionare una delle possibili opzioni dal menu a tendina" sqref="F2" xr:uid="{00000000-0002-0000-0B00-000006000000}">
      <formula1>$H$2:$H$3</formula1>
    </dataValidation>
    <dataValidation type="list" allowBlank="1" showInputMessage="1" showErrorMessage="1" promptTitle="Impatto" prompt="Selezionare una delle possibili opzioni dal menu a tendina" sqref="B29" xr:uid="{00000000-0002-0000-0B00-000007000000}">
      <formula1>$G$38:$G$43</formula1>
    </dataValidation>
    <dataValidation type="list" allowBlank="1" showInputMessage="1" showErrorMessage="1" promptTitle="Impatto" prompt="Selezionare una delle possibili opzioni dal menu a tendina" sqref="B32" xr:uid="{00000000-0002-0000-0B00-000008000000}">
      <formula1>$G$27:$G$29</formula1>
    </dataValidation>
    <dataValidation type="list" allowBlank="1" showInputMessage="1" showErrorMessage="1" promptTitle="Impatto" prompt="Selezionare una delle possibili opzioni dal menu a tendina" sqref="B35" xr:uid="{00000000-0002-0000-0B00-000009000000}">
      <formula1>$G$48:$G$54</formula1>
    </dataValidation>
    <dataValidation type="list" allowBlank="1" showInputMessage="1" showErrorMessage="1" promptTitle="Impatto" prompt="Selezionare una delle possibili opzioni dal menu a tendina" sqref="B38" xr:uid="{00000000-0002-0000-0B00-00000A000000}">
      <formula1>$G$56:$G$61</formula1>
    </dataValidation>
  </dataValidations>
  <hyperlinks>
    <hyperlink ref="D4:F4" location="'Indice Schede'!A1" display="Torna all'indice" xr:uid="{00000000-0004-0000-0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Schede'!B21,"non utilizzata")</f>
        <v>10</v>
      </c>
      <c r="D2" s="113" t="s">
        <v>80</v>
      </c>
      <c r="E2" s="114"/>
      <c r="F2" s="67" t="s">
        <v>36</v>
      </c>
      <c r="H2" t="s">
        <v>36</v>
      </c>
    </row>
    <row r="3" spans="1:8" ht="45" customHeight="1" thickBot="1" x14ac:dyDescent="0.3">
      <c r="A3" s="119" t="s">
        <v>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6.7083333333333339</v>
      </c>
    </row>
    <row r="45" spans="1:8" ht="30" customHeight="1" thickBot="1" x14ac:dyDescent="0.3">
      <c r="A45" s="34"/>
      <c r="B45" s="35"/>
    </row>
    <row r="46" spans="1:8" ht="30" customHeight="1" thickBot="1" x14ac:dyDescent="0.3">
      <c r="A46" s="109" t="s">
        <v>119</v>
      </c>
      <c r="B46" s="110"/>
    </row>
    <row r="47" spans="1:8" ht="68.25" customHeight="1" thickBot="1" x14ac:dyDescent="0.3">
      <c r="A47" s="107" t="s">
        <v>210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0C00-000000000000}">
      <formula1>$G$56:$G$61</formula1>
    </dataValidation>
    <dataValidation type="list" allowBlank="1" showInputMessage="1" showErrorMessage="1" promptTitle="Impatto" prompt="Selezionare una delle possibili opzioni dal menu a tendina" sqref="B35" xr:uid="{00000000-0002-0000-0C00-000001000000}">
      <formula1>$G$48:$G$54</formula1>
    </dataValidation>
    <dataValidation type="list" allowBlank="1" showInputMessage="1" showErrorMessage="1" promptTitle="Impatto" prompt="Selezionare una delle possibili opzioni dal menu a tendina" sqref="B32" xr:uid="{00000000-0002-0000-0C00-000002000000}">
      <formula1>$G$27:$G$29</formula1>
    </dataValidation>
    <dataValidation type="list" allowBlank="1" showInputMessage="1" showErrorMessage="1" promptTitle="Impatto" prompt="Selezionare una delle possibili opzioni dal menu a tendina" sqref="B29" xr:uid="{00000000-0002-0000-0C00-000003000000}">
      <formula1>$G$38:$G$43</formula1>
    </dataValidation>
    <dataValidation type="list" allowBlank="1" showInputMessage="1" showErrorMessage="1" promptTitle="Seleziona" prompt="Selezionare una delle possibili opzioni dal menu a tendina" sqref="F2" xr:uid="{00000000-0002-0000-0C00-000004000000}">
      <formula1>$H$2:$H$3</formula1>
    </dataValidation>
    <dataValidation type="list" allowBlank="1" showInputMessage="1" showErrorMessage="1" promptTitle="Criterio" prompt="Selezionare una delle possibili opzioni dal menu a tendina" sqref="B22" xr:uid="{00000000-0002-0000-0C00-000005000000}">
      <formula1>$G$31:$G$36</formula1>
    </dataValidation>
    <dataValidation type="list" allowBlank="1" showInputMessage="1" showErrorMessage="1" promptTitle="Criterio" prompt="Selezionare una delle possibili opzioni dal menu a tendina" sqref="B19" xr:uid="{00000000-0002-0000-0C00-000006000000}">
      <formula1>$G$27:$G$29</formula1>
    </dataValidation>
    <dataValidation type="list" allowBlank="1" showInputMessage="1" showErrorMessage="1" promptTitle="Criterio" prompt="Selezionare una delle possibili opzioni dal menu a tendina" sqref="B16" xr:uid="{00000000-0002-0000-0C00-000007000000}">
      <formula1>$G$22:$G$25</formula1>
    </dataValidation>
    <dataValidation type="list" allowBlank="1" showInputMessage="1" showErrorMessage="1" promptTitle="Criterio" prompt="Selezionare una delle possibili opzioni dal menu a tendina" sqref="B7" xr:uid="{00000000-0002-0000-0C00-000008000000}">
      <formula1>$G$5:$G$10</formula1>
    </dataValidation>
    <dataValidation type="list" allowBlank="1" showInputMessage="1" showErrorMessage="1" promptTitle="Criterio" prompt="Selezionare una delle possibili opzioni dal menu a tendina" sqref="B13" xr:uid="{00000000-0002-0000-0C00-000009000000}">
      <formula1>$G$17:$G$20</formula1>
    </dataValidation>
    <dataValidation type="list" allowBlank="1" showInputMessage="1" showErrorMessage="1" promptTitle="Criterio" prompt="Selezionare una delle possibili opzioni dal menu a tendina" sqref="B10" xr:uid="{00000000-0002-0000-0C00-00000A000000}">
      <formula1>$G$13:$G$15</formula1>
    </dataValidation>
  </dataValidations>
  <hyperlinks>
    <hyperlink ref="D4:F4" location="'Indice Schede'!A1" display="Torna all'indice" xr:uid="{00000000-0004-0000-0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68"/>
  <sheetViews>
    <sheetView zoomScaleNormal="100" zoomScaleSheetLayoutView="100" workbookViewId="0">
      <selection activeCell="B1" sqref="B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Schede'!B22,"non utilizzata")</f>
        <v>11</v>
      </c>
      <c r="D2" s="113" t="s">
        <v>80</v>
      </c>
      <c r="E2" s="114"/>
      <c r="F2" s="67" t="s">
        <v>36</v>
      </c>
      <c r="H2" t="s">
        <v>36</v>
      </c>
    </row>
    <row r="3" spans="1:8" ht="45" customHeight="1" thickBot="1" x14ac:dyDescent="0.3">
      <c r="A3" s="119" t="s">
        <v>9</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3.5</v>
      </c>
    </row>
    <row r="45" spans="1:8" ht="30" customHeight="1" thickBot="1" x14ac:dyDescent="0.3">
      <c r="A45" s="34"/>
      <c r="B45" s="35"/>
    </row>
    <row r="46" spans="1:8" ht="30" customHeight="1" thickBot="1" x14ac:dyDescent="0.3">
      <c r="A46" s="109" t="s">
        <v>119</v>
      </c>
      <c r="B46" s="110"/>
    </row>
    <row r="47" spans="1:8" ht="34.5" customHeight="1" thickBot="1" x14ac:dyDescent="0.3">
      <c r="A47" s="107" t="s">
        <v>211</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D00-000000000000}">
      <formula1>$G$13:$G$15</formula1>
    </dataValidation>
    <dataValidation type="list" allowBlank="1" showInputMessage="1" showErrorMessage="1" promptTitle="Criterio" prompt="Selezionare una delle possibili opzioni dal menu a tendina" sqref="B13" xr:uid="{00000000-0002-0000-0D00-000001000000}">
      <formula1>$G$17:$G$20</formula1>
    </dataValidation>
    <dataValidation type="list" allowBlank="1" showInputMessage="1" showErrorMessage="1" promptTitle="Criterio" prompt="Selezionare una delle possibili opzioni dal menu a tendina" sqref="B7" xr:uid="{00000000-0002-0000-0D00-000002000000}">
      <formula1>$G$5:$G$10</formula1>
    </dataValidation>
    <dataValidation type="list" allowBlank="1" showInputMessage="1" showErrorMessage="1" promptTitle="Criterio" prompt="Selezionare una delle possibili opzioni dal menu a tendina" sqref="B16" xr:uid="{00000000-0002-0000-0D00-000003000000}">
      <formula1>$G$22:$G$25</formula1>
    </dataValidation>
    <dataValidation type="list" allowBlank="1" showInputMessage="1" showErrorMessage="1" promptTitle="Criterio" prompt="Selezionare una delle possibili opzioni dal menu a tendina" sqref="B19" xr:uid="{00000000-0002-0000-0D00-000004000000}">
      <formula1>$G$27:$G$29</formula1>
    </dataValidation>
    <dataValidation type="list" allowBlank="1" showInputMessage="1" showErrorMessage="1" promptTitle="Criterio" prompt="Selezionare una delle possibili opzioni dal menu a tendina" sqref="B22" xr:uid="{00000000-0002-0000-0D00-000005000000}">
      <formula1>$G$31:$G$36</formula1>
    </dataValidation>
    <dataValidation type="list" allowBlank="1" showInputMessage="1" showErrorMessage="1" promptTitle="Seleziona" prompt="Selezionare una delle possibili opzioni dal menu a tendina" sqref="F2" xr:uid="{00000000-0002-0000-0D00-000006000000}">
      <formula1>$H$2:$H$3</formula1>
    </dataValidation>
    <dataValidation type="list" allowBlank="1" showInputMessage="1" showErrorMessage="1" promptTitle="Impatto" prompt="Selezionare una delle possibili opzioni dal menu a tendina" sqref="B29" xr:uid="{00000000-0002-0000-0D00-000007000000}">
      <formula1>$G$38:$G$43</formula1>
    </dataValidation>
    <dataValidation type="list" allowBlank="1" showInputMessage="1" showErrorMessage="1" promptTitle="Impatto" prompt="Selezionare una delle possibili opzioni dal menu a tendina" sqref="B32" xr:uid="{00000000-0002-0000-0D00-000008000000}">
      <formula1>$G$27:$G$29</formula1>
    </dataValidation>
    <dataValidation type="list" allowBlank="1" showInputMessage="1" showErrorMessage="1" promptTitle="Impatto" prompt="Selezionare una delle possibili opzioni dal menu a tendina" sqref="B35" xr:uid="{00000000-0002-0000-0D00-000009000000}">
      <formula1>$G$48:$G$54</formula1>
    </dataValidation>
    <dataValidation type="list" allowBlank="1" showInputMessage="1" showErrorMessage="1" promptTitle="Impatto" prompt="Selezionare una delle possibili opzioni dal menu a tendina" sqref="B38" xr:uid="{00000000-0002-0000-0D00-00000A000000}">
      <formula1>$G$56:$G$61</formula1>
    </dataValidation>
  </dataValidations>
  <hyperlinks>
    <hyperlink ref="D4:F4" location="'Indice Schede'!A1" display="Torna all'indice" xr:uid="{00000000-0004-0000-0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Schede'!B23,"non utilizzata")</f>
        <v>12</v>
      </c>
      <c r="D2" s="113" t="s">
        <v>80</v>
      </c>
      <c r="E2" s="114"/>
      <c r="F2" s="67" t="s">
        <v>36</v>
      </c>
      <c r="H2" t="s">
        <v>36</v>
      </c>
    </row>
    <row r="3" spans="1:8" ht="45" customHeight="1" thickBot="1" x14ac:dyDescent="0.3">
      <c r="A3" s="119" t="s">
        <v>10</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3.7916666666666665</v>
      </c>
    </row>
    <row r="45" spans="1:8" ht="30" customHeight="1" thickBot="1" x14ac:dyDescent="0.3">
      <c r="A45" s="34"/>
      <c r="B45" s="35"/>
    </row>
    <row r="46" spans="1:8" ht="30" customHeight="1" thickBot="1" x14ac:dyDescent="0.3">
      <c r="A46" s="109" t="s">
        <v>119</v>
      </c>
      <c r="B46" s="110"/>
    </row>
    <row r="47" spans="1:8" ht="69" customHeight="1" thickBot="1" x14ac:dyDescent="0.3">
      <c r="A47" s="107" t="s">
        <v>212</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0E00-000000000000}">
      <formula1>$G$56:$G$61</formula1>
    </dataValidation>
    <dataValidation type="list" allowBlank="1" showInputMessage="1" showErrorMessage="1" promptTitle="Impatto" prompt="Selezionare una delle possibili opzioni dal menu a tendina" sqref="B35" xr:uid="{00000000-0002-0000-0E00-000001000000}">
      <formula1>$G$48:$G$54</formula1>
    </dataValidation>
    <dataValidation type="list" allowBlank="1" showInputMessage="1" showErrorMessage="1" promptTitle="Impatto" prompt="Selezionare una delle possibili opzioni dal menu a tendina" sqref="B32" xr:uid="{00000000-0002-0000-0E00-000002000000}">
      <formula1>$G$27:$G$29</formula1>
    </dataValidation>
    <dataValidation type="list" allowBlank="1" showInputMessage="1" showErrorMessage="1" promptTitle="Impatto" prompt="Selezionare una delle possibili opzioni dal menu a tendina" sqref="B29" xr:uid="{00000000-0002-0000-0E00-000003000000}">
      <formula1>$G$38:$G$43</formula1>
    </dataValidation>
    <dataValidation type="list" allowBlank="1" showInputMessage="1" showErrorMessage="1" promptTitle="Seleziona" prompt="Selezionare una delle possibili opzioni dal menu a tendina" sqref="F2" xr:uid="{00000000-0002-0000-0E00-000004000000}">
      <formula1>$H$2:$H$3</formula1>
    </dataValidation>
    <dataValidation type="list" allowBlank="1" showInputMessage="1" showErrorMessage="1" promptTitle="Criterio" prompt="Selezionare una delle possibili opzioni dal menu a tendina" sqref="B22" xr:uid="{00000000-0002-0000-0E00-000005000000}">
      <formula1>$G$31:$G$36</formula1>
    </dataValidation>
    <dataValidation type="list" allowBlank="1" showInputMessage="1" showErrorMessage="1" promptTitle="Criterio" prompt="Selezionare una delle possibili opzioni dal menu a tendina" sqref="B19" xr:uid="{00000000-0002-0000-0E00-000006000000}">
      <formula1>$G$27:$G$29</formula1>
    </dataValidation>
    <dataValidation type="list" allowBlank="1" showInputMessage="1" showErrorMessage="1" promptTitle="Criterio" prompt="Selezionare una delle possibili opzioni dal menu a tendina" sqref="B16" xr:uid="{00000000-0002-0000-0E00-000007000000}">
      <formula1>$G$22:$G$25</formula1>
    </dataValidation>
    <dataValidation type="list" allowBlank="1" showInputMessage="1" showErrorMessage="1" promptTitle="Criterio" prompt="Selezionare una delle possibili opzioni dal menu a tendina" sqref="B7" xr:uid="{00000000-0002-0000-0E00-000008000000}">
      <formula1>$G$5:$G$10</formula1>
    </dataValidation>
    <dataValidation type="list" allowBlank="1" showInputMessage="1" showErrorMessage="1" promptTitle="Criterio" prompt="Selezionare una delle possibili opzioni dal menu a tendina" sqref="B13" xr:uid="{00000000-0002-0000-0E00-000009000000}">
      <formula1>$G$17:$G$20</formula1>
    </dataValidation>
    <dataValidation type="list" allowBlank="1" showInputMessage="1" showErrorMessage="1" promptTitle="Criterio" prompt="Selezionare una delle possibili opzioni dal menu a tendina" sqref="B10" xr:uid="{00000000-0002-0000-0E00-00000A000000}">
      <formula1>$G$13:$G$15</formula1>
    </dataValidation>
  </dataValidations>
  <hyperlinks>
    <hyperlink ref="D4:F4" location="'Indice Schede'!A1" display="Torna all'indice" xr:uid="{00000000-0004-0000-0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8"/>
  <sheetViews>
    <sheetView zoomScaleNormal="100" zoomScaleSheetLayoutView="100" workbookViewId="0">
      <selection activeCell="A3" activeCellId="12" sqref="A47:B47 B38 B35 B32 B29 B22 B19 B16 B13 B10 B7 F2 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Schede'!B24,"non utilizzata")</f>
        <v>13</v>
      </c>
      <c r="D2" s="113" t="s">
        <v>80</v>
      </c>
      <c r="E2" s="114"/>
      <c r="F2" s="67" t="s">
        <v>36</v>
      </c>
      <c r="H2" t="s">
        <v>36</v>
      </c>
    </row>
    <row r="3" spans="1:8" ht="45" customHeight="1" thickBot="1" x14ac:dyDescent="0.3">
      <c r="A3" s="119" t="s">
        <v>122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119</v>
      </c>
      <c r="B46" s="110"/>
    </row>
    <row r="47" spans="1:8" ht="66.75" customHeight="1" thickBot="1" x14ac:dyDescent="0.3">
      <c r="A47" s="107" t="s">
        <v>213</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F00-000000000000}">
      <formula1>$G$13:$G$15</formula1>
    </dataValidation>
    <dataValidation type="list" allowBlank="1" showInputMessage="1" showErrorMessage="1" promptTitle="Criterio" prompt="Selezionare una delle possibili opzioni dal menu a tendina" sqref="B13" xr:uid="{00000000-0002-0000-0F00-000001000000}">
      <formula1>$G$17:$G$20</formula1>
    </dataValidation>
    <dataValidation type="list" allowBlank="1" showInputMessage="1" showErrorMessage="1" promptTitle="Criterio" prompt="Selezionare una delle possibili opzioni dal menu a tendina" sqref="B7" xr:uid="{00000000-0002-0000-0F00-000002000000}">
      <formula1>$G$5:$G$10</formula1>
    </dataValidation>
    <dataValidation type="list" allowBlank="1" showInputMessage="1" showErrorMessage="1" promptTitle="Criterio" prompt="Selezionare una delle possibili opzioni dal menu a tendina" sqref="B16" xr:uid="{00000000-0002-0000-0F00-000003000000}">
      <formula1>$G$22:$G$25</formula1>
    </dataValidation>
    <dataValidation type="list" allowBlank="1" showInputMessage="1" showErrorMessage="1" promptTitle="Criterio" prompt="Selezionare una delle possibili opzioni dal menu a tendina" sqref="B19" xr:uid="{00000000-0002-0000-0F00-000004000000}">
      <formula1>$G$27:$G$29</formula1>
    </dataValidation>
    <dataValidation type="list" allowBlank="1" showInputMessage="1" showErrorMessage="1" promptTitle="Criterio" prompt="Selezionare una delle possibili opzioni dal menu a tendina" sqref="B22" xr:uid="{00000000-0002-0000-0F00-000005000000}">
      <formula1>$G$31:$G$36</formula1>
    </dataValidation>
    <dataValidation type="list" allowBlank="1" showInputMessage="1" showErrorMessage="1" promptTitle="Seleziona" prompt="Selezionare una delle possibili opzioni dal menu a tendina" sqref="F2" xr:uid="{00000000-0002-0000-0F00-000006000000}">
      <formula1>$H$2:$H$3</formula1>
    </dataValidation>
    <dataValidation type="list" allowBlank="1" showInputMessage="1" showErrorMessage="1" promptTitle="Impatto" prompt="Selezionare una delle possibili opzioni dal menu a tendina" sqref="B29" xr:uid="{00000000-0002-0000-0F00-000007000000}">
      <formula1>$G$38:$G$43</formula1>
    </dataValidation>
    <dataValidation type="list" allowBlank="1" showInputMessage="1" showErrorMessage="1" promptTitle="Impatto" prompt="Selezionare una delle possibili opzioni dal menu a tendina" sqref="B32" xr:uid="{00000000-0002-0000-0F00-000008000000}">
      <formula1>$G$27:$G$29</formula1>
    </dataValidation>
    <dataValidation type="list" allowBlank="1" showInputMessage="1" showErrorMessage="1" promptTitle="Impatto" prompt="Selezionare una delle possibili opzioni dal menu a tendina" sqref="B35" xr:uid="{00000000-0002-0000-0F00-000009000000}">
      <formula1>$G$48:$G$54</formula1>
    </dataValidation>
    <dataValidation type="list" allowBlank="1" showInputMessage="1" showErrorMessage="1" promptTitle="Impatto" prompt="Selezionare una delle possibili opzioni dal menu a tendina" sqref="B38" xr:uid="{00000000-0002-0000-0F00-00000A000000}">
      <formula1>$G$56:$G$61</formula1>
    </dataValidation>
  </dataValidations>
  <hyperlinks>
    <hyperlink ref="D4:F4" location="'Indice Schede'!A1" display="Torna all'indice" xr:uid="{00000000-0004-0000-0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Schede'!B25,"non utilizzata")</f>
        <v>14</v>
      </c>
      <c r="D2" s="113" t="s">
        <v>80</v>
      </c>
      <c r="E2" s="114"/>
      <c r="F2" s="67" t="s">
        <v>36</v>
      </c>
      <c r="H2" t="s">
        <v>36</v>
      </c>
    </row>
    <row r="3" spans="1:8" ht="45" customHeight="1" thickBot="1" x14ac:dyDescent="0.3">
      <c r="A3" s="119" t="s">
        <v>123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3.3333333333333335</v>
      </c>
    </row>
    <row r="45" spans="1:8" ht="30" customHeight="1" thickBot="1" x14ac:dyDescent="0.3">
      <c r="A45" s="34"/>
      <c r="B45" s="35"/>
    </row>
    <row r="46" spans="1:8" ht="30" customHeight="1" thickBot="1" x14ac:dyDescent="0.3">
      <c r="A46" s="109" t="s">
        <v>119</v>
      </c>
      <c r="B46" s="110"/>
    </row>
    <row r="47" spans="1:8" ht="84" customHeight="1" thickBot="1" x14ac:dyDescent="0.3">
      <c r="A47" s="107" t="s">
        <v>214</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000-000000000000}">
      <formula1>$G$56:$G$61</formula1>
    </dataValidation>
    <dataValidation type="list" allowBlank="1" showInputMessage="1" showErrorMessage="1" promptTitle="Impatto" prompt="Selezionare una delle possibili opzioni dal menu a tendina" sqref="B35" xr:uid="{00000000-0002-0000-1000-000001000000}">
      <formula1>$G$48:$G$54</formula1>
    </dataValidation>
    <dataValidation type="list" allowBlank="1" showInputMessage="1" showErrorMessage="1" promptTitle="Impatto" prompt="Selezionare una delle possibili opzioni dal menu a tendina" sqref="B32" xr:uid="{00000000-0002-0000-1000-000002000000}">
      <formula1>$G$27:$G$29</formula1>
    </dataValidation>
    <dataValidation type="list" allowBlank="1" showInputMessage="1" showErrorMessage="1" promptTitle="Impatto" prompt="Selezionare una delle possibili opzioni dal menu a tendina" sqref="B29" xr:uid="{00000000-0002-0000-1000-000003000000}">
      <formula1>$G$38:$G$43</formula1>
    </dataValidation>
    <dataValidation type="list" allowBlank="1" showInputMessage="1" showErrorMessage="1" promptTitle="Seleziona" prompt="Selezionare una delle possibili opzioni dal menu a tendina" sqref="F2" xr:uid="{00000000-0002-0000-1000-000004000000}">
      <formula1>$H$2:$H$3</formula1>
    </dataValidation>
    <dataValidation type="list" allowBlank="1" showInputMessage="1" showErrorMessage="1" promptTitle="Criterio" prompt="Selezionare una delle possibili opzioni dal menu a tendina" sqref="B22" xr:uid="{00000000-0002-0000-1000-000005000000}">
      <formula1>$G$31:$G$36</formula1>
    </dataValidation>
    <dataValidation type="list" allowBlank="1" showInputMessage="1" showErrorMessage="1" promptTitle="Criterio" prompt="Selezionare una delle possibili opzioni dal menu a tendina" sqref="B19" xr:uid="{00000000-0002-0000-1000-000006000000}">
      <formula1>$G$27:$G$29</formula1>
    </dataValidation>
    <dataValidation type="list" allowBlank="1" showInputMessage="1" showErrorMessage="1" promptTitle="Criterio" prompt="Selezionare una delle possibili opzioni dal menu a tendina" sqref="B16" xr:uid="{00000000-0002-0000-1000-000007000000}">
      <formula1>$G$22:$G$25</formula1>
    </dataValidation>
    <dataValidation type="list" allowBlank="1" showInputMessage="1" showErrorMessage="1" promptTitle="Criterio" prompt="Selezionare una delle possibili opzioni dal menu a tendina" sqref="B7" xr:uid="{00000000-0002-0000-1000-000008000000}">
      <formula1>$G$5:$G$10</formula1>
    </dataValidation>
    <dataValidation type="list" allowBlank="1" showInputMessage="1" showErrorMessage="1" promptTitle="Criterio" prompt="Selezionare una delle possibili opzioni dal menu a tendina" sqref="B13" xr:uid="{00000000-0002-0000-1000-000009000000}">
      <formula1>$G$17:$G$20</formula1>
    </dataValidation>
    <dataValidation type="list" allowBlank="1" showInputMessage="1" showErrorMessage="1" promptTitle="Criterio" prompt="Selezionare una delle possibili opzioni dal menu a tendina" sqref="B10" xr:uid="{00000000-0002-0000-1000-00000A000000}">
      <formula1>$G$13:$G$15</formula1>
    </dataValidation>
  </dataValidations>
  <hyperlinks>
    <hyperlink ref="D4:F4" location="'Indice Schede'!A1" display="Torna all'indice" xr:uid="{00000000-0004-0000-1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68"/>
  <sheetViews>
    <sheetView zoomScaleNormal="100" zoomScaleSheetLayoutView="100" workbookViewId="0">
      <selection activeCell="A3" activeCellId="12" sqref="A47:B47 B38 B35 B32 B29 B22 B19 B16 B13 B10 B7 F2 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Schede'!B26,"non utilizzata")</f>
        <v>15</v>
      </c>
      <c r="D2" s="113" t="s">
        <v>80</v>
      </c>
      <c r="E2" s="114"/>
      <c r="F2" s="67" t="s">
        <v>36</v>
      </c>
      <c r="H2" t="s">
        <v>36</v>
      </c>
    </row>
    <row r="3" spans="1:8" ht="45" customHeight="1" thickBot="1" x14ac:dyDescent="0.3">
      <c r="A3" s="119" t="s">
        <v>11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3.958333333333333</v>
      </c>
    </row>
    <row r="45" spans="1:8" ht="30" customHeight="1" thickBot="1" x14ac:dyDescent="0.3">
      <c r="A45" s="34"/>
      <c r="B45" s="35"/>
    </row>
    <row r="46" spans="1:8" ht="30" customHeight="1" thickBot="1" x14ac:dyDescent="0.3">
      <c r="A46" s="109" t="s">
        <v>119</v>
      </c>
      <c r="B46" s="110"/>
    </row>
    <row r="47" spans="1:8" ht="51.75" customHeight="1" thickBot="1" x14ac:dyDescent="0.3">
      <c r="A47" s="107" t="s">
        <v>215</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100-000000000000}">
      <formula1>$G$13:$G$15</formula1>
    </dataValidation>
    <dataValidation type="list" allowBlank="1" showInputMessage="1" showErrorMessage="1" promptTitle="Criterio" prompt="Selezionare una delle possibili opzioni dal menu a tendina" sqref="B13" xr:uid="{00000000-0002-0000-1100-000001000000}">
      <formula1>$G$17:$G$20</formula1>
    </dataValidation>
    <dataValidation type="list" allowBlank="1" showInputMessage="1" showErrorMessage="1" promptTitle="Criterio" prompt="Selezionare una delle possibili opzioni dal menu a tendina" sqref="B7" xr:uid="{00000000-0002-0000-1100-000002000000}">
      <formula1>$G$5:$G$10</formula1>
    </dataValidation>
    <dataValidation type="list" allowBlank="1" showInputMessage="1" showErrorMessage="1" promptTitle="Criterio" prompt="Selezionare una delle possibili opzioni dal menu a tendina" sqref="B16" xr:uid="{00000000-0002-0000-1100-000003000000}">
      <formula1>$G$22:$G$25</formula1>
    </dataValidation>
    <dataValidation type="list" allowBlank="1" showInputMessage="1" showErrorMessage="1" promptTitle="Criterio" prompt="Selezionare una delle possibili opzioni dal menu a tendina" sqref="B19" xr:uid="{00000000-0002-0000-1100-000004000000}">
      <formula1>$G$27:$G$29</formula1>
    </dataValidation>
    <dataValidation type="list" allowBlank="1" showInputMessage="1" showErrorMessage="1" promptTitle="Criterio" prompt="Selezionare una delle possibili opzioni dal menu a tendina" sqref="B22" xr:uid="{00000000-0002-0000-1100-000005000000}">
      <formula1>$G$31:$G$36</formula1>
    </dataValidation>
    <dataValidation type="list" allowBlank="1" showInputMessage="1" showErrorMessage="1" promptTitle="Seleziona" prompt="Selezionare una delle possibili opzioni dal menu a tendina" sqref="F2" xr:uid="{00000000-0002-0000-1100-000006000000}">
      <formula1>$H$2:$H$3</formula1>
    </dataValidation>
    <dataValidation type="list" allowBlank="1" showInputMessage="1" showErrorMessage="1" promptTitle="Impatto" prompt="Selezionare una delle possibili opzioni dal menu a tendina" sqref="B29" xr:uid="{00000000-0002-0000-1100-000007000000}">
      <formula1>$G$38:$G$43</formula1>
    </dataValidation>
    <dataValidation type="list" allowBlank="1" showInputMessage="1" showErrorMessage="1" promptTitle="Impatto" prompt="Selezionare una delle possibili opzioni dal menu a tendina" sqref="B32" xr:uid="{00000000-0002-0000-1100-000008000000}">
      <formula1>$G$27:$G$29</formula1>
    </dataValidation>
    <dataValidation type="list" allowBlank="1" showInputMessage="1" showErrorMessage="1" promptTitle="Impatto" prompt="Selezionare una delle possibili opzioni dal menu a tendina" sqref="B35" xr:uid="{00000000-0002-0000-1100-000009000000}">
      <formula1>$G$48:$G$54</formula1>
    </dataValidation>
    <dataValidation type="list" allowBlank="1" showInputMessage="1" showErrorMessage="1" promptTitle="Impatto" prompt="Selezionare una delle possibili opzioni dal menu a tendina" sqref="B38" xr:uid="{00000000-0002-0000-1100-00000A000000}">
      <formula1>$G$56:$G$61</formula1>
    </dataValidation>
  </dataValidations>
  <hyperlinks>
    <hyperlink ref="D4:F4" location="'Indice Schede'!A1" display="Torna all'indice" xr:uid="{00000000-0004-0000-1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Schede'!B27,"non utilizzata")</f>
        <v>16</v>
      </c>
      <c r="D2" s="113" t="s">
        <v>80</v>
      </c>
      <c r="E2" s="114"/>
      <c r="F2" s="67" t="s">
        <v>36</v>
      </c>
      <c r="H2" t="s">
        <v>36</v>
      </c>
    </row>
    <row r="3" spans="1:8" ht="45" customHeight="1" thickBot="1" x14ac:dyDescent="0.3">
      <c r="A3" s="119" t="s">
        <v>12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4.791666666666667</v>
      </c>
    </row>
    <row r="45" spans="1:8" ht="30" customHeight="1" thickBot="1" x14ac:dyDescent="0.3">
      <c r="A45" s="34"/>
      <c r="B45" s="35"/>
    </row>
    <row r="46" spans="1:8" ht="30" customHeight="1" thickBot="1" x14ac:dyDescent="0.3">
      <c r="A46" s="109" t="s">
        <v>119</v>
      </c>
      <c r="B46" s="110"/>
    </row>
    <row r="47" spans="1:8" ht="69" customHeight="1" thickBot="1" x14ac:dyDescent="0.3">
      <c r="A47" s="107" t="s">
        <v>216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200-000000000000}">
      <formula1>$G$56:$G$61</formula1>
    </dataValidation>
    <dataValidation type="list" allowBlank="1" showInputMessage="1" showErrorMessage="1" promptTitle="Impatto" prompt="Selezionare una delle possibili opzioni dal menu a tendina" sqref="B35" xr:uid="{00000000-0002-0000-1200-000001000000}">
      <formula1>$G$48:$G$54</formula1>
    </dataValidation>
    <dataValidation type="list" allowBlank="1" showInputMessage="1" showErrorMessage="1" promptTitle="Impatto" prompt="Selezionare una delle possibili opzioni dal menu a tendina" sqref="B32" xr:uid="{00000000-0002-0000-1200-000002000000}">
      <formula1>$G$27:$G$29</formula1>
    </dataValidation>
    <dataValidation type="list" allowBlank="1" showInputMessage="1" showErrorMessage="1" promptTitle="Impatto" prompt="Selezionare una delle possibili opzioni dal menu a tendina" sqref="B29" xr:uid="{00000000-0002-0000-1200-000003000000}">
      <formula1>$G$38:$G$43</formula1>
    </dataValidation>
    <dataValidation type="list" allowBlank="1" showInputMessage="1" showErrorMessage="1" promptTitle="Seleziona" prompt="Selezionare una delle possibili opzioni dal menu a tendina" sqref="F2" xr:uid="{00000000-0002-0000-1200-000004000000}">
      <formula1>$H$2:$H$3</formula1>
    </dataValidation>
    <dataValidation type="list" allowBlank="1" showInputMessage="1" showErrorMessage="1" promptTitle="Criterio" prompt="Selezionare una delle possibili opzioni dal menu a tendina" sqref="B22" xr:uid="{00000000-0002-0000-1200-000005000000}">
      <formula1>$G$31:$G$36</formula1>
    </dataValidation>
    <dataValidation type="list" allowBlank="1" showInputMessage="1" showErrorMessage="1" promptTitle="Criterio" prompt="Selezionare una delle possibili opzioni dal menu a tendina" sqref="B19" xr:uid="{00000000-0002-0000-1200-000006000000}">
      <formula1>$G$27:$G$29</formula1>
    </dataValidation>
    <dataValidation type="list" allowBlank="1" showInputMessage="1" showErrorMessage="1" promptTitle="Criterio" prompt="Selezionare una delle possibili opzioni dal menu a tendina" sqref="B16" xr:uid="{00000000-0002-0000-1200-000007000000}">
      <formula1>$G$22:$G$25</formula1>
    </dataValidation>
    <dataValidation type="list" allowBlank="1" showInputMessage="1" showErrorMessage="1" promptTitle="Criterio" prompt="Selezionare una delle possibili opzioni dal menu a tendina" sqref="B7" xr:uid="{00000000-0002-0000-1200-000008000000}">
      <formula1>$G$5:$G$10</formula1>
    </dataValidation>
    <dataValidation type="list" allowBlank="1" showInputMessage="1" showErrorMessage="1" promptTitle="Criterio" prompt="Selezionare una delle possibili opzioni dal menu a tendina" sqref="B13" xr:uid="{00000000-0002-0000-1200-000009000000}">
      <formula1>$G$17:$G$20</formula1>
    </dataValidation>
    <dataValidation type="list" allowBlank="1" showInputMessage="1" showErrorMessage="1" promptTitle="Criterio" prompt="Selezionare una delle possibili opzioni dal menu a tendina" sqref="B10" xr:uid="{00000000-0002-0000-1200-00000A000000}">
      <formula1>$G$13:$G$15</formula1>
    </dataValidation>
  </dataValidations>
  <hyperlinks>
    <hyperlink ref="D4:F4" location="'Indice Schede'!A1" display="Torna all'indice" xr:uid="{00000000-0004-0000-1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H221"/>
  <sheetViews>
    <sheetView view="pageBreakPreview" topLeftCell="A40" zoomScaleNormal="100" zoomScaleSheetLayoutView="100" workbookViewId="0">
      <selection activeCell="A15" sqref="A15:F15"/>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5.85546875" style="45"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9" t="s">
        <v>265</v>
      </c>
      <c r="B1" s="99"/>
      <c r="C1" s="99"/>
      <c r="D1" s="99"/>
      <c r="E1" s="99"/>
      <c r="F1" s="99"/>
    </row>
    <row r="2" spans="1:8" ht="19.5" thickBot="1" x14ac:dyDescent="0.3">
      <c r="A2" s="100" t="s">
        <v>257</v>
      </c>
      <c r="B2" s="100"/>
      <c r="C2" s="100"/>
      <c r="D2" s="100"/>
      <c r="E2" s="100"/>
      <c r="F2" s="100"/>
      <c r="H2" s="69" t="s">
        <v>81</v>
      </c>
    </row>
    <row r="3" spans="1:8" ht="10.5" customHeight="1" thickBot="1" x14ac:dyDescent="0.3">
      <c r="A3" s="64"/>
      <c r="B3" s="64"/>
      <c r="C3" s="74"/>
      <c r="D3" s="74"/>
      <c r="E3" s="74"/>
      <c r="F3" s="64"/>
      <c r="H3" s="70"/>
    </row>
    <row r="4" spans="1:8" ht="51.75" customHeight="1" thickBot="1" x14ac:dyDescent="0.3">
      <c r="A4" s="101" t="s">
        <v>152</v>
      </c>
      <c r="B4" s="101"/>
      <c r="C4" s="101"/>
      <c r="D4" s="101"/>
      <c r="E4" s="101"/>
      <c r="F4" s="101"/>
      <c r="H4" s="69" t="s">
        <v>252</v>
      </c>
    </row>
    <row r="5" spans="1:8" ht="7.5" customHeight="1" x14ac:dyDescent="0.25">
      <c r="A5" s="39"/>
      <c r="B5" s="5"/>
      <c r="C5" s="52"/>
      <c r="D5" s="52"/>
      <c r="E5" s="52"/>
      <c r="F5" s="49"/>
    </row>
    <row r="6" spans="1:8" ht="36.75" customHeight="1" x14ac:dyDescent="0.25"/>
    <row r="7" spans="1:8" ht="4.5" customHeight="1" x14ac:dyDescent="0.25">
      <c r="A7" s="41"/>
    </row>
    <row r="8" spans="1:8" ht="12.75" customHeight="1" x14ac:dyDescent="0.25">
      <c r="A8" s="41"/>
    </row>
    <row r="9" spans="1:8" ht="3" customHeight="1" x14ac:dyDescent="0.25">
      <c r="A9" s="42"/>
    </row>
    <row r="10" spans="1:8" x14ac:dyDescent="0.25">
      <c r="A10" s="102" t="s">
        <v>135</v>
      </c>
      <c r="B10" s="103"/>
      <c r="C10" s="103"/>
      <c r="D10" s="103"/>
      <c r="E10" s="103"/>
      <c r="F10" s="104"/>
    </row>
    <row r="11" spans="1:8" x14ac:dyDescent="0.25">
      <c r="A11" s="91" t="s">
        <v>136</v>
      </c>
      <c r="B11" s="92"/>
      <c r="C11" s="92"/>
      <c r="D11" s="92"/>
      <c r="E11" s="92"/>
      <c r="F11" s="93"/>
    </row>
    <row r="12" spans="1:8" ht="30" customHeight="1" x14ac:dyDescent="0.25">
      <c r="A12" s="91" t="s">
        <v>137</v>
      </c>
      <c r="B12" s="92"/>
      <c r="C12" s="92"/>
      <c r="D12" s="92"/>
      <c r="E12" s="92"/>
      <c r="F12" s="93"/>
    </row>
    <row r="13" spans="1:8" ht="20.25" customHeight="1" x14ac:dyDescent="0.25">
      <c r="A13" s="91" t="s">
        <v>138</v>
      </c>
      <c r="B13" s="92"/>
      <c r="C13" s="92"/>
      <c r="D13" s="92"/>
      <c r="E13" s="92"/>
      <c r="F13" s="93"/>
    </row>
    <row r="14" spans="1:8" ht="16.5" customHeight="1" x14ac:dyDescent="0.25">
      <c r="A14" s="91" t="s">
        <v>139</v>
      </c>
      <c r="B14" s="92"/>
      <c r="C14" s="92"/>
      <c r="D14" s="92"/>
      <c r="E14" s="92"/>
      <c r="F14" s="93"/>
    </row>
    <row r="15" spans="1:8" ht="23.25" customHeight="1" x14ac:dyDescent="0.25">
      <c r="A15" s="94" t="s">
        <v>266</v>
      </c>
      <c r="B15" s="95"/>
      <c r="C15" s="95"/>
      <c r="D15" s="95"/>
      <c r="E15" s="95"/>
      <c r="F15" s="96"/>
    </row>
    <row r="16" spans="1:8" ht="20.25" customHeight="1" x14ac:dyDescent="0.25">
      <c r="A16" s="97" t="s">
        <v>140</v>
      </c>
      <c r="B16" s="97"/>
      <c r="C16" s="97"/>
      <c r="D16" s="97"/>
      <c r="E16" s="97"/>
      <c r="F16" s="97"/>
    </row>
    <row r="17" spans="1:6" ht="34.5" customHeight="1" x14ac:dyDescent="0.25">
      <c r="A17" s="98" t="s">
        <v>141</v>
      </c>
      <c r="B17" s="98"/>
      <c r="C17" s="98"/>
      <c r="D17" s="98"/>
      <c r="E17" s="98"/>
      <c r="F17" s="98"/>
    </row>
    <row r="18" spans="1:6" ht="18.75" x14ac:dyDescent="0.3">
      <c r="B18" s="53" t="s">
        <v>249</v>
      </c>
      <c r="C18" s="54" t="s">
        <v>143</v>
      </c>
      <c r="D18" s="54" t="s">
        <v>144</v>
      </c>
      <c r="E18" s="54" t="s">
        <v>145</v>
      </c>
    </row>
    <row r="19" spans="1:6" ht="5.25" customHeight="1" x14ac:dyDescent="0.25">
      <c r="C19" s="47"/>
      <c r="D19" s="47"/>
      <c r="E19" s="47"/>
    </row>
    <row r="20" spans="1:6" x14ac:dyDescent="0.25">
      <c r="C20" s="75" t="s">
        <v>194</v>
      </c>
      <c r="D20" s="47"/>
      <c r="E20" s="47"/>
    </row>
    <row r="21" spans="1:6" x14ac:dyDescent="0.25">
      <c r="B21" t="s">
        <v>195</v>
      </c>
      <c r="C21" s="47">
        <v>2.5</v>
      </c>
      <c r="D21" s="47">
        <v>1.5</v>
      </c>
      <c r="E21" s="47">
        <v>3.75</v>
      </c>
    </row>
    <row r="22" spans="1:6" x14ac:dyDescent="0.25">
      <c r="B22" t="s">
        <v>142</v>
      </c>
      <c r="C22" s="47">
        <v>2</v>
      </c>
      <c r="D22" s="47">
        <v>1.25</v>
      </c>
      <c r="E22" s="47">
        <v>2.5</v>
      </c>
    </row>
    <row r="23" spans="1:6" x14ac:dyDescent="0.25">
      <c r="B23" t="s">
        <v>196</v>
      </c>
      <c r="C23" s="47">
        <v>3.5</v>
      </c>
      <c r="D23" s="47">
        <v>1.5</v>
      </c>
      <c r="E23" s="47">
        <v>5.25</v>
      </c>
    </row>
    <row r="24" spans="1:6" x14ac:dyDescent="0.25">
      <c r="B24" t="s">
        <v>197</v>
      </c>
      <c r="C24" s="47">
        <v>2.3333333333333335</v>
      </c>
      <c r="D24" s="47">
        <v>1.25</v>
      </c>
      <c r="E24" s="47">
        <v>2.916666666666667</v>
      </c>
    </row>
    <row r="25" spans="1:6" x14ac:dyDescent="0.25">
      <c r="B25" t="s">
        <v>198</v>
      </c>
      <c r="C25" s="47">
        <v>2.8333333333333335</v>
      </c>
      <c r="D25" s="47">
        <v>1.5</v>
      </c>
      <c r="E25" s="47">
        <v>4.25</v>
      </c>
    </row>
    <row r="26" spans="1:6" x14ac:dyDescent="0.25">
      <c r="B26" t="s">
        <v>199</v>
      </c>
      <c r="C26" s="47">
        <v>2.3333333333333335</v>
      </c>
      <c r="D26" s="47">
        <v>1.25</v>
      </c>
      <c r="E26" s="47">
        <v>2.916666666666667</v>
      </c>
    </row>
    <row r="27" spans="1:6" x14ac:dyDescent="0.25">
      <c r="B27" t="s">
        <v>200</v>
      </c>
      <c r="C27" s="47">
        <v>3</v>
      </c>
      <c r="D27" s="47">
        <v>1.25</v>
      </c>
      <c r="E27" s="47">
        <v>3.75</v>
      </c>
    </row>
    <row r="28" spans="1:6" x14ac:dyDescent="0.25">
      <c r="B28" t="s">
        <v>201</v>
      </c>
      <c r="C28" s="47">
        <v>1.8333333333333333</v>
      </c>
      <c r="D28" s="47">
        <v>1.5</v>
      </c>
      <c r="E28" s="47">
        <v>3.75</v>
      </c>
    </row>
    <row r="29" spans="1:6" x14ac:dyDescent="0.25">
      <c r="B29" t="s">
        <v>202</v>
      </c>
      <c r="C29" s="47">
        <v>4</v>
      </c>
      <c r="D29" s="47">
        <v>1.75</v>
      </c>
      <c r="E29" s="47">
        <v>7</v>
      </c>
    </row>
    <row r="30" spans="1:6" x14ac:dyDescent="0.25">
      <c r="B30" t="s">
        <v>153</v>
      </c>
      <c r="C30" s="47">
        <v>3.8333333333333335</v>
      </c>
      <c r="D30" s="47">
        <v>1.75</v>
      </c>
      <c r="E30" s="47">
        <v>6.7083333333333339</v>
      </c>
    </row>
    <row r="31" spans="1:6" x14ac:dyDescent="0.25">
      <c r="B31" t="s">
        <v>154</v>
      </c>
      <c r="C31" s="47">
        <v>2</v>
      </c>
      <c r="D31" s="47">
        <v>1.75</v>
      </c>
      <c r="E31" s="47">
        <v>3.5</v>
      </c>
    </row>
    <row r="32" spans="1:6" x14ac:dyDescent="0.25">
      <c r="B32" t="s">
        <v>155</v>
      </c>
      <c r="C32" s="47">
        <v>2.1666666666666665</v>
      </c>
      <c r="D32" s="47">
        <v>1.75</v>
      </c>
      <c r="E32" s="47">
        <v>3.7916666666666665</v>
      </c>
    </row>
    <row r="33" spans="2:5" x14ac:dyDescent="0.25">
      <c r="B33" t="s">
        <v>156</v>
      </c>
      <c r="C33" s="47">
        <v>2.1666666666666665</v>
      </c>
      <c r="D33" s="47">
        <v>1</v>
      </c>
      <c r="E33" s="47">
        <v>2.1666666666666665</v>
      </c>
    </row>
    <row r="34" spans="2:5" x14ac:dyDescent="0.25">
      <c r="B34" t="s">
        <v>157</v>
      </c>
      <c r="C34" s="47">
        <v>3.3333333333333335</v>
      </c>
      <c r="D34" s="47">
        <v>1</v>
      </c>
      <c r="E34" s="47">
        <v>3.3333333333333335</v>
      </c>
    </row>
    <row r="35" spans="2:5" x14ac:dyDescent="0.25">
      <c r="B35" t="s">
        <v>158</v>
      </c>
      <c r="C35" s="47">
        <v>3.1666666666666665</v>
      </c>
      <c r="D35" s="47">
        <v>1.25</v>
      </c>
      <c r="E35" s="47">
        <v>3.958333333333333</v>
      </c>
    </row>
    <row r="36" spans="2:5" x14ac:dyDescent="0.25">
      <c r="B36" t="s">
        <v>159</v>
      </c>
      <c r="C36" s="47">
        <v>3.8333333333333335</v>
      </c>
      <c r="D36" s="47">
        <v>1.25</v>
      </c>
      <c r="E36" s="47">
        <v>4.791666666666667</v>
      </c>
    </row>
    <row r="37" spans="2:5" x14ac:dyDescent="0.25">
      <c r="B37" t="s">
        <v>160</v>
      </c>
      <c r="C37" s="47">
        <v>2.6666666666666665</v>
      </c>
      <c r="D37" s="47">
        <v>1</v>
      </c>
      <c r="E37" s="47">
        <v>2.6666666666666665</v>
      </c>
    </row>
    <row r="38" spans="2:5" x14ac:dyDescent="0.25">
      <c r="B38" t="s">
        <v>161</v>
      </c>
      <c r="C38" s="47">
        <v>1.8333333333333333</v>
      </c>
      <c r="D38" s="47">
        <v>2.25</v>
      </c>
      <c r="E38" s="47">
        <v>4.125</v>
      </c>
    </row>
    <row r="39" spans="2:5" x14ac:dyDescent="0.25">
      <c r="B39" t="s">
        <v>162</v>
      </c>
      <c r="C39" s="47">
        <v>2.1666666666666665</v>
      </c>
      <c r="D39" s="47">
        <v>1</v>
      </c>
      <c r="E39" s="47">
        <v>2.1666666666666665</v>
      </c>
    </row>
    <row r="40" spans="2:5" x14ac:dyDescent="0.25">
      <c r="B40" t="s">
        <v>163</v>
      </c>
      <c r="C40" s="47">
        <v>2.8333333333333335</v>
      </c>
      <c r="D40" s="47">
        <v>1.25</v>
      </c>
      <c r="E40" s="47">
        <v>3.541666666666667</v>
      </c>
    </row>
    <row r="41" spans="2:5" x14ac:dyDescent="0.25">
      <c r="B41" t="s">
        <v>164</v>
      </c>
      <c r="C41" s="47">
        <v>3.3333333333333335</v>
      </c>
      <c r="D41" s="47">
        <v>1.25</v>
      </c>
      <c r="E41" s="47">
        <v>4.166666666666667</v>
      </c>
    </row>
    <row r="42" spans="2:5" x14ac:dyDescent="0.25">
      <c r="B42" t="s">
        <v>165</v>
      </c>
      <c r="C42" s="47">
        <v>2.1666666666666665</v>
      </c>
      <c r="D42" s="47">
        <v>1</v>
      </c>
      <c r="E42" s="47">
        <v>2.1666666666666665</v>
      </c>
    </row>
    <row r="43" spans="2:5" x14ac:dyDescent="0.25">
      <c r="B43" t="s">
        <v>166</v>
      </c>
      <c r="C43" s="47">
        <v>2</v>
      </c>
      <c r="D43" s="47">
        <v>1</v>
      </c>
      <c r="E43" s="47">
        <v>2</v>
      </c>
    </row>
    <row r="44" spans="2:5" x14ac:dyDescent="0.25">
      <c r="B44" t="s">
        <v>167</v>
      </c>
      <c r="C44" s="47">
        <v>3.5</v>
      </c>
      <c r="D44" s="47">
        <v>1.25</v>
      </c>
      <c r="E44" s="47">
        <v>4.375</v>
      </c>
    </row>
    <row r="45" spans="2:5" x14ac:dyDescent="0.25">
      <c r="B45" t="s">
        <v>168</v>
      </c>
      <c r="C45" s="47">
        <v>3.5</v>
      </c>
      <c r="D45" s="47">
        <v>1.25</v>
      </c>
      <c r="E45" s="47">
        <v>4.375</v>
      </c>
    </row>
    <row r="46" spans="2:5" x14ac:dyDescent="0.25">
      <c r="B46" t="s">
        <v>169</v>
      </c>
      <c r="C46" s="47">
        <v>3.5</v>
      </c>
      <c r="D46" s="47">
        <v>1.25</v>
      </c>
      <c r="E46" s="47">
        <v>4.375</v>
      </c>
    </row>
    <row r="47" spans="2:5" x14ac:dyDescent="0.25">
      <c r="B47" t="s">
        <v>170</v>
      </c>
      <c r="C47" s="47">
        <v>3.5</v>
      </c>
      <c r="D47" s="47">
        <v>1.25</v>
      </c>
      <c r="E47" s="47">
        <v>4.375</v>
      </c>
    </row>
    <row r="48" spans="2:5" x14ac:dyDescent="0.25">
      <c r="B48" t="s">
        <v>171</v>
      </c>
      <c r="C48" s="47">
        <v>3.5</v>
      </c>
      <c r="D48" s="47">
        <v>1.25</v>
      </c>
      <c r="E48" s="47">
        <v>4.375</v>
      </c>
    </row>
    <row r="49" spans="2:5" x14ac:dyDescent="0.25">
      <c r="B49" t="s">
        <v>172</v>
      </c>
      <c r="C49" s="47">
        <v>3.6666666666666665</v>
      </c>
      <c r="D49" s="47">
        <v>1.25</v>
      </c>
      <c r="E49" s="47">
        <v>4.583333333333333</v>
      </c>
    </row>
    <row r="50" spans="2:5" x14ac:dyDescent="0.25">
      <c r="B50" t="s">
        <v>173</v>
      </c>
      <c r="C50" s="47">
        <v>1.1666666666666667</v>
      </c>
      <c r="D50" s="47">
        <v>0.75</v>
      </c>
      <c r="E50" s="47">
        <v>0.875</v>
      </c>
    </row>
    <row r="51" spans="2:5" x14ac:dyDescent="0.25">
      <c r="B51" t="s">
        <v>174</v>
      </c>
      <c r="C51" s="47">
        <v>1.1666666666666667</v>
      </c>
      <c r="D51" s="47">
        <v>0.75</v>
      </c>
      <c r="E51" s="47">
        <v>0.875</v>
      </c>
    </row>
    <row r="52" spans="2:5" x14ac:dyDescent="0.25">
      <c r="B52" t="s">
        <v>175</v>
      </c>
      <c r="C52" s="47">
        <v>2.1666666666666665</v>
      </c>
      <c r="D52" s="47">
        <v>1</v>
      </c>
      <c r="E52" s="47">
        <v>2.1666666666666665</v>
      </c>
    </row>
    <row r="53" spans="2:5" x14ac:dyDescent="0.25">
      <c r="B53" t="s">
        <v>176</v>
      </c>
      <c r="C53" s="47">
        <v>2.5</v>
      </c>
      <c r="D53" s="47">
        <v>1.25</v>
      </c>
      <c r="E53" s="47">
        <v>3.125</v>
      </c>
    </row>
    <row r="54" spans="2:5" x14ac:dyDescent="0.25">
      <c r="B54" t="s">
        <v>177</v>
      </c>
      <c r="C54" s="47">
        <v>3</v>
      </c>
      <c r="D54" s="47">
        <v>1.25</v>
      </c>
      <c r="E54" s="47">
        <v>3.75</v>
      </c>
    </row>
    <row r="55" spans="2:5" x14ac:dyDescent="0.25">
      <c r="B55" t="s">
        <v>178</v>
      </c>
      <c r="C55" s="47">
        <v>2.6666666666666665</v>
      </c>
      <c r="D55" s="47">
        <v>1.25</v>
      </c>
      <c r="E55" s="47">
        <v>3.333333333333333</v>
      </c>
    </row>
    <row r="56" spans="2:5" x14ac:dyDescent="0.25">
      <c r="B56" t="s">
        <v>179</v>
      </c>
      <c r="C56" s="47">
        <v>2.5</v>
      </c>
      <c r="D56" s="47">
        <v>1.25</v>
      </c>
      <c r="E56" s="47">
        <v>3.125</v>
      </c>
    </row>
    <row r="57" spans="2:5" x14ac:dyDescent="0.25">
      <c r="B57" t="s">
        <v>180</v>
      </c>
      <c r="C57" s="47">
        <v>1.3333333333333333</v>
      </c>
      <c r="D57" s="47">
        <v>1.75</v>
      </c>
      <c r="E57" s="47">
        <v>2.333333333333333</v>
      </c>
    </row>
    <row r="58" spans="2:5" x14ac:dyDescent="0.25">
      <c r="B58" t="s">
        <v>181</v>
      </c>
      <c r="C58" s="47">
        <v>1.3333333333333333</v>
      </c>
      <c r="D58" s="47">
        <v>1.25</v>
      </c>
      <c r="E58" s="47">
        <v>1.6666666666666665</v>
      </c>
    </row>
    <row r="59" spans="2:5" x14ac:dyDescent="0.25">
      <c r="B59" t="s">
        <v>182</v>
      </c>
      <c r="C59" s="47">
        <v>3.3333333333333335</v>
      </c>
      <c r="D59" s="47">
        <v>1.75</v>
      </c>
      <c r="E59" s="47">
        <v>5.8333333333333339</v>
      </c>
    </row>
    <row r="60" spans="2:5" x14ac:dyDescent="0.25">
      <c r="B60" t="s">
        <v>183</v>
      </c>
      <c r="C60" s="47">
        <v>1.8333333333333333</v>
      </c>
      <c r="D60" s="47">
        <v>1.75</v>
      </c>
      <c r="E60" s="47">
        <v>3.208333333333333</v>
      </c>
    </row>
    <row r="61" spans="2:5" x14ac:dyDescent="0.25">
      <c r="B61" t="s">
        <v>184</v>
      </c>
      <c r="C61" s="47">
        <v>1.1666666666666667</v>
      </c>
      <c r="D61" s="47">
        <v>0.75</v>
      </c>
      <c r="E61" s="47">
        <v>0.875</v>
      </c>
    </row>
    <row r="62" spans="2:5" x14ac:dyDescent="0.25">
      <c r="B62" t="s">
        <v>185</v>
      </c>
      <c r="C62" s="47">
        <v>2</v>
      </c>
      <c r="D62" s="47">
        <v>0.75</v>
      </c>
      <c r="E62" s="47">
        <v>1.5</v>
      </c>
    </row>
    <row r="63" spans="2:5" x14ac:dyDescent="0.25">
      <c r="B63" t="s">
        <v>186</v>
      </c>
      <c r="C63" s="47">
        <v>2.6666666666666665</v>
      </c>
      <c r="D63" s="47">
        <v>0.75</v>
      </c>
      <c r="E63" s="47">
        <v>2</v>
      </c>
    </row>
    <row r="64" spans="2:5" x14ac:dyDescent="0.25">
      <c r="B64" t="s">
        <v>187</v>
      </c>
      <c r="C64" s="47">
        <v>2.6666666666666665</v>
      </c>
      <c r="D64" s="47">
        <v>1.25</v>
      </c>
      <c r="E64" s="47">
        <v>3.333333333333333</v>
      </c>
    </row>
    <row r="65" spans="2:5" x14ac:dyDescent="0.25">
      <c r="B65" t="s">
        <v>146</v>
      </c>
      <c r="C65" s="47">
        <v>1.6666666666666667</v>
      </c>
      <c r="D65" s="47">
        <v>1</v>
      </c>
      <c r="E65" s="47">
        <v>1.6666666666666667</v>
      </c>
    </row>
    <row r="66" spans="2:5" x14ac:dyDescent="0.25">
      <c r="B66" t="s">
        <v>255</v>
      </c>
      <c r="C66" s="47">
        <v>2.5</v>
      </c>
      <c r="D66" s="47">
        <v>1.25</v>
      </c>
      <c r="E66" s="47">
        <v>3.125</v>
      </c>
    </row>
    <row r="67" spans="2:5" x14ac:dyDescent="0.25">
      <c r="B67" t="s">
        <v>188</v>
      </c>
      <c r="C67" s="47">
        <v>3.1666666666666665</v>
      </c>
      <c r="D67" s="47">
        <v>1.5</v>
      </c>
      <c r="E67" s="47">
        <v>4.75</v>
      </c>
    </row>
    <row r="68" spans="2:5" x14ac:dyDescent="0.25">
      <c r="B68" t="s">
        <v>189</v>
      </c>
      <c r="C68" s="47">
        <v>3</v>
      </c>
      <c r="D68" s="47">
        <v>1.25</v>
      </c>
      <c r="E68" s="47">
        <v>3.75</v>
      </c>
    </row>
    <row r="69" spans="2:5" x14ac:dyDescent="0.25">
      <c r="B69" t="s">
        <v>262</v>
      </c>
      <c r="C69" s="47">
        <v>2.17</v>
      </c>
      <c r="D69" s="47">
        <v>1.25</v>
      </c>
      <c r="E69" s="47">
        <v>2.71</v>
      </c>
    </row>
    <row r="70" spans="2:5" x14ac:dyDescent="0.25">
      <c r="B70" t="s">
        <v>263</v>
      </c>
      <c r="C70" s="47">
        <v>2.67</v>
      </c>
      <c r="D70" s="47">
        <v>1</v>
      </c>
      <c r="E70" s="47">
        <v>2.67</v>
      </c>
    </row>
    <row r="71" spans="2:5" x14ac:dyDescent="0.25">
      <c r="B71" t="s">
        <v>264</v>
      </c>
      <c r="C71" s="47">
        <v>2.83</v>
      </c>
      <c r="D71" s="47">
        <v>1</v>
      </c>
      <c r="E71" s="47">
        <v>2.83</v>
      </c>
    </row>
    <row r="72" spans="2:5" x14ac:dyDescent="0.25">
      <c r="C72" s="47"/>
      <c r="D72" s="47"/>
      <c r="E72" s="47"/>
    </row>
    <row r="73" spans="2:5" x14ac:dyDescent="0.25">
      <c r="C73" s="47"/>
      <c r="D73" s="47"/>
      <c r="E73" s="47"/>
    </row>
    <row r="74" spans="2:5" x14ac:dyDescent="0.25">
      <c r="C74" s="47"/>
      <c r="D74" s="47"/>
      <c r="E74" s="47"/>
    </row>
    <row r="75" spans="2:5" x14ac:dyDescent="0.25">
      <c r="C75" s="47"/>
      <c r="D75" s="47"/>
      <c r="E75" s="47"/>
    </row>
    <row r="76" spans="2:5" x14ac:dyDescent="0.25">
      <c r="C76" s="47"/>
      <c r="D76" s="47"/>
      <c r="E76" s="47"/>
    </row>
    <row r="77" spans="2:5" x14ac:dyDescent="0.25">
      <c r="C77" s="47"/>
      <c r="D77" s="47"/>
      <c r="E77" s="47"/>
    </row>
    <row r="78" spans="2:5" x14ac:dyDescent="0.25">
      <c r="C78" s="47"/>
      <c r="D78" s="47"/>
      <c r="E78" s="47"/>
    </row>
    <row r="79" spans="2:5" x14ac:dyDescent="0.25">
      <c r="C79" s="47"/>
      <c r="D79" s="47"/>
      <c r="E79" s="47"/>
    </row>
    <row r="80" spans="2:5" x14ac:dyDescent="0.25">
      <c r="C80" s="47"/>
      <c r="D80" s="47"/>
      <c r="E80" s="47"/>
    </row>
    <row r="81" spans="3:5" x14ac:dyDescent="0.25">
      <c r="C81" s="47"/>
      <c r="D81" s="47"/>
      <c r="E81" s="47"/>
    </row>
    <row r="82" spans="3:5" x14ac:dyDescent="0.25">
      <c r="C82" s="47"/>
      <c r="D82" s="47"/>
      <c r="E82" s="47"/>
    </row>
    <row r="83" spans="3:5" x14ac:dyDescent="0.25">
      <c r="C83" s="47"/>
      <c r="D83" s="47"/>
      <c r="E83" s="47"/>
    </row>
    <row r="84" spans="3:5" x14ac:dyDescent="0.25">
      <c r="C84" s="47"/>
      <c r="D84" s="47"/>
      <c r="E84" s="47"/>
    </row>
    <row r="85" spans="3:5" x14ac:dyDescent="0.25">
      <c r="C85" s="47"/>
      <c r="D85" s="47"/>
      <c r="E85" s="47"/>
    </row>
    <row r="86" spans="3:5" x14ac:dyDescent="0.25">
      <c r="C86" s="47"/>
      <c r="D86" s="47"/>
      <c r="E86" s="47"/>
    </row>
    <row r="87" spans="3:5" x14ac:dyDescent="0.25">
      <c r="C87" s="47"/>
      <c r="D87" s="47"/>
      <c r="E87" s="47"/>
    </row>
    <row r="88" spans="3:5" x14ac:dyDescent="0.25">
      <c r="C88" s="47"/>
      <c r="D88" s="47"/>
      <c r="E88" s="47"/>
    </row>
    <row r="89" spans="3:5" x14ac:dyDescent="0.25">
      <c r="C89" s="47"/>
      <c r="D89" s="47"/>
      <c r="E89" s="47"/>
    </row>
    <row r="90" spans="3:5" x14ac:dyDescent="0.25">
      <c r="C90" s="47"/>
      <c r="D90" s="47"/>
      <c r="E90" s="47"/>
    </row>
    <row r="91" spans="3:5" x14ac:dyDescent="0.25">
      <c r="C91" s="47"/>
      <c r="D91" s="47"/>
      <c r="E91" s="47"/>
    </row>
    <row r="92" spans="3:5" x14ac:dyDescent="0.25">
      <c r="C92" s="47"/>
      <c r="D92" s="47"/>
      <c r="E92" s="47"/>
    </row>
    <row r="93" spans="3:5" x14ac:dyDescent="0.25">
      <c r="C93" s="47"/>
      <c r="D93" s="47"/>
      <c r="E93" s="47"/>
    </row>
    <row r="94" spans="3:5" x14ac:dyDescent="0.25">
      <c r="C94" s="47"/>
      <c r="D94" s="47"/>
      <c r="E94" s="47"/>
    </row>
    <row r="95" spans="3:5" x14ac:dyDescent="0.25">
      <c r="C95" s="47"/>
      <c r="D95" s="47"/>
      <c r="E95" s="47"/>
    </row>
    <row r="96" spans="3:5" x14ac:dyDescent="0.25">
      <c r="C96" s="47"/>
      <c r="D96" s="47"/>
      <c r="E96" s="47"/>
    </row>
    <row r="97" spans="3:5" x14ac:dyDescent="0.25">
      <c r="C97" s="47"/>
      <c r="D97" s="47"/>
      <c r="E97" s="47"/>
    </row>
    <row r="98" spans="3:5" x14ac:dyDescent="0.25">
      <c r="C98" s="47"/>
      <c r="D98" s="47"/>
      <c r="E98" s="47"/>
    </row>
    <row r="99" spans="3:5" x14ac:dyDescent="0.25">
      <c r="C99" s="47"/>
      <c r="D99" s="47"/>
      <c r="E99" s="47"/>
    </row>
    <row r="100" spans="3:5" x14ac:dyDescent="0.25">
      <c r="C100" s="47"/>
      <c r="D100" s="47"/>
      <c r="E100" s="47"/>
    </row>
    <row r="101" spans="3:5" x14ac:dyDescent="0.25">
      <c r="C101" s="47"/>
      <c r="D101" s="47"/>
      <c r="E101" s="47"/>
    </row>
    <row r="102" spans="3:5" x14ac:dyDescent="0.25">
      <c r="C102" s="47"/>
      <c r="D102" s="47"/>
      <c r="E102" s="47"/>
    </row>
    <row r="103" spans="3:5" x14ac:dyDescent="0.25">
      <c r="C103" s="47"/>
      <c r="D103" s="47"/>
      <c r="E103" s="47"/>
    </row>
    <row r="104" spans="3:5" x14ac:dyDescent="0.25">
      <c r="C104" s="47"/>
      <c r="D104" s="47"/>
      <c r="E104" s="47"/>
    </row>
    <row r="105" spans="3:5" x14ac:dyDescent="0.25">
      <c r="C105" s="47"/>
      <c r="D105" s="47"/>
      <c r="E105" s="47"/>
    </row>
    <row r="106" spans="3:5" x14ac:dyDescent="0.25">
      <c r="C106" s="47"/>
      <c r="D106" s="47"/>
      <c r="E106" s="47"/>
    </row>
    <row r="107" spans="3:5" x14ac:dyDescent="0.25">
      <c r="C107" s="47"/>
      <c r="D107" s="47"/>
      <c r="E107" s="47"/>
    </row>
    <row r="108" spans="3:5" x14ac:dyDescent="0.25">
      <c r="C108" s="47"/>
      <c r="D108" s="47"/>
      <c r="E108" s="47"/>
    </row>
    <row r="109" spans="3:5" x14ac:dyDescent="0.25">
      <c r="C109" s="47"/>
      <c r="D109" s="47"/>
      <c r="E109" s="47"/>
    </row>
    <row r="110" spans="3:5" x14ac:dyDescent="0.25">
      <c r="C110" s="47"/>
      <c r="D110" s="47"/>
      <c r="E110" s="47"/>
    </row>
    <row r="111" spans="3:5" x14ac:dyDescent="0.25">
      <c r="C111" s="47"/>
      <c r="D111" s="47"/>
      <c r="E111" s="47"/>
    </row>
    <row r="112" spans="3:5"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row r="216" spans="3:5" x14ac:dyDescent="0.25">
      <c r="C216" s="47"/>
      <c r="D216" s="47"/>
      <c r="E216" s="47"/>
    </row>
    <row r="217" spans="3:5" x14ac:dyDescent="0.25">
      <c r="C217" s="47"/>
      <c r="D217" s="47"/>
      <c r="E217" s="47"/>
    </row>
    <row r="218" spans="3:5" x14ac:dyDescent="0.25">
      <c r="C218" s="47"/>
      <c r="D218" s="47"/>
      <c r="E218" s="47"/>
    </row>
    <row r="219" spans="3:5" x14ac:dyDescent="0.25">
      <c r="C219" s="47"/>
      <c r="D219" s="47"/>
      <c r="E219" s="47"/>
    </row>
    <row r="220" spans="3:5" x14ac:dyDescent="0.25">
      <c r="C220" s="47"/>
      <c r="D220" s="47"/>
      <c r="E220" s="47"/>
    </row>
    <row r="221" spans="3:5" x14ac:dyDescent="0.25">
      <c r="C221" s="47"/>
      <c r="D221" s="47"/>
      <c r="E221" s="47"/>
    </row>
  </sheetData>
  <sheetProtection pivotTables="0"/>
  <mergeCells count="11">
    <mergeCell ref="A12:F12"/>
    <mergeCell ref="A1:F1"/>
    <mergeCell ref="A2:F2"/>
    <mergeCell ref="A4:F4"/>
    <mergeCell ref="A10:F10"/>
    <mergeCell ref="A11:F11"/>
    <mergeCell ref="A13:F13"/>
    <mergeCell ref="A14:F14"/>
    <mergeCell ref="A15:F15"/>
    <mergeCell ref="A16:F16"/>
    <mergeCell ref="A17:F17"/>
  </mergeCells>
  <conditionalFormatting sqref="E19:E73">
    <cfRule type="cellIs" dxfId="2500" priority="2" operator="between">
      <formula>17</formula>
      <formula>25</formula>
    </cfRule>
    <cfRule type="cellIs" dxfId="2499" priority="3" operator="between">
      <formula>9</formula>
      <formula>16</formula>
    </cfRule>
    <cfRule type="cellIs" dxfId="2498" priority="4" operator="between">
      <formula>0.2</formula>
      <formula>8</formula>
    </cfRule>
  </conditionalFormatting>
  <hyperlinks>
    <hyperlink ref="H2" location="'Indice Schede'!A1" display="Torna all'indice" xr:uid="{00000000-0004-0000-0100-000000000000}"/>
    <hyperlink ref="H4" location="'Misure riduzione del rischio'!A1" display="Vai alle Misure riduzione rischio" xr:uid="{00000000-0004-0000-0100-000001000000}"/>
  </hyperlinks>
  <pageMargins left="0.25" right="0.25" top="0.75" bottom="0.75" header="0.3" footer="0.3"/>
  <pageSetup paperSize="9" scale="54"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Schede'!B28,"non utilizzata")</f>
        <v>17</v>
      </c>
      <c r="D2" s="113" t="s">
        <v>80</v>
      </c>
      <c r="E2" s="114"/>
      <c r="F2" s="67" t="s">
        <v>36</v>
      </c>
      <c r="H2" t="s">
        <v>36</v>
      </c>
    </row>
    <row r="3" spans="1:8" ht="45" customHeight="1" thickBot="1" x14ac:dyDescent="0.3">
      <c r="A3" s="119" t="s">
        <v>13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2.6666666666666665</v>
      </c>
    </row>
    <row r="45" spans="1:8" ht="30" customHeight="1" thickBot="1" x14ac:dyDescent="0.3">
      <c r="A45" s="34"/>
      <c r="B45" s="35"/>
    </row>
    <row r="46" spans="1:8" ht="30" customHeight="1" thickBot="1" x14ac:dyDescent="0.3">
      <c r="A46" s="109" t="s">
        <v>119</v>
      </c>
      <c r="B46" s="110"/>
    </row>
    <row r="47" spans="1:8" ht="84" customHeight="1" thickBot="1" x14ac:dyDescent="0.3">
      <c r="A47" s="107" t="s">
        <v>217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300-000000000000}">
      <formula1>$G$13:$G$15</formula1>
    </dataValidation>
    <dataValidation type="list" allowBlank="1" showInputMessage="1" showErrorMessage="1" promptTitle="Criterio" prompt="Selezionare una delle possibili opzioni dal menu a tendina" sqref="B13" xr:uid="{00000000-0002-0000-1300-000001000000}">
      <formula1>$G$17:$G$20</formula1>
    </dataValidation>
    <dataValidation type="list" allowBlank="1" showInputMessage="1" showErrorMessage="1" promptTitle="Criterio" prompt="Selezionare una delle possibili opzioni dal menu a tendina" sqref="B7" xr:uid="{00000000-0002-0000-1300-000002000000}">
      <formula1>$G$5:$G$10</formula1>
    </dataValidation>
    <dataValidation type="list" allowBlank="1" showInputMessage="1" showErrorMessage="1" promptTitle="Criterio" prompt="Selezionare una delle possibili opzioni dal menu a tendina" sqref="B16" xr:uid="{00000000-0002-0000-1300-000003000000}">
      <formula1>$G$22:$G$25</formula1>
    </dataValidation>
    <dataValidation type="list" allowBlank="1" showInputMessage="1" showErrorMessage="1" promptTitle="Criterio" prompt="Selezionare una delle possibili opzioni dal menu a tendina" sqref="B19" xr:uid="{00000000-0002-0000-1300-000004000000}">
      <formula1>$G$27:$G$29</formula1>
    </dataValidation>
    <dataValidation type="list" allowBlank="1" showInputMessage="1" showErrorMessage="1" promptTitle="Criterio" prompt="Selezionare una delle possibili opzioni dal menu a tendina" sqref="B22" xr:uid="{00000000-0002-0000-1300-000005000000}">
      <formula1>$G$31:$G$36</formula1>
    </dataValidation>
    <dataValidation type="list" allowBlank="1" showInputMessage="1" showErrorMessage="1" promptTitle="Seleziona" prompt="Selezionare una delle possibili opzioni dal menu a tendina" sqref="F2" xr:uid="{00000000-0002-0000-1300-000006000000}">
      <formula1>$H$2:$H$3</formula1>
    </dataValidation>
    <dataValidation type="list" allowBlank="1" showInputMessage="1" showErrorMessage="1" promptTitle="Impatto" prompt="Selezionare una delle possibili opzioni dal menu a tendina" sqref="B29" xr:uid="{00000000-0002-0000-1300-000007000000}">
      <formula1>$G$38:$G$43</formula1>
    </dataValidation>
    <dataValidation type="list" allowBlank="1" showInputMessage="1" showErrorMessage="1" promptTitle="Impatto" prompt="Selezionare una delle possibili opzioni dal menu a tendina" sqref="B32" xr:uid="{00000000-0002-0000-1300-000008000000}">
      <formula1>$G$27:$G$29</formula1>
    </dataValidation>
    <dataValidation type="list" allowBlank="1" showInputMessage="1" showErrorMessage="1" promptTitle="Impatto" prompt="Selezionare una delle possibili opzioni dal menu a tendina" sqref="B35" xr:uid="{00000000-0002-0000-1300-000009000000}">
      <formula1>$G$48:$G$54</formula1>
    </dataValidation>
    <dataValidation type="list" allowBlank="1" showInputMessage="1" showErrorMessage="1" promptTitle="Impatto" prompt="Selezionare una delle possibili opzioni dal menu a tendina" sqref="B38" xr:uid="{00000000-0002-0000-1300-00000A000000}">
      <formula1>$G$56:$G$61</formula1>
    </dataValidation>
  </dataValidations>
  <hyperlinks>
    <hyperlink ref="D4:F4" location="'Indice Schede'!A1" display="Torna all'indice" xr:uid="{00000000-0004-0000-1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Schede'!B29,"non utilizzata")</f>
        <v>18</v>
      </c>
      <c r="D2" s="113" t="s">
        <v>80</v>
      </c>
      <c r="E2" s="114"/>
      <c r="F2" s="67" t="s">
        <v>36</v>
      </c>
      <c r="H2" t="s">
        <v>36</v>
      </c>
    </row>
    <row r="3" spans="1:8" ht="45" customHeight="1" thickBot="1" x14ac:dyDescent="0.3">
      <c r="A3" s="119" t="s">
        <v>14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106</v>
      </c>
      <c r="G29" s="11" t="s">
        <v>66</v>
      </c>
      <c r="H29">
        <v>5</v>
      </c>
    </row>
    <row r="30" spans="1:8" ht="30" customHeight="1" thickBot="1" x14ac:dyDescent="0.3">
      <c r="A30" s="15" t="s">
        <v>49</v>
      </c>
      <c r="B30" s="30">
        <f>VLOOKUP(B29,G38:H43,2,FALSE)</f>
        <v>5</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2.25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4.125</v>
      </c>
    </row>
    <row r="45" spans="1:8" ht="30" customHeight="1" thickBot="1" x14ac:dyDescent="0.3">
      <c r="A45" s="34"/>
      <c r="B45" s="35"/>
    </row>
    <row r="46" spans="1:8" ht="30" customHeight="1" thickBot="1" x14ac:dyDescent="0.3">
      <c r="A46" s="109" t="s">
        <v>119</v>
      </c>
      <c r="B46" s="110"/>
    </row>
    <row r="47" spans="1:8" ht="81" customHeight="1" thickBot="1" x14ac:dyDescent="0.3">
      <c r="A47" s="107" t="s">
        <v>218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400-000000000000}">
      <formula1>$G$56:$G$61</formula1>
    </dataValidation>
    <dataValidation type="list" allowBlank="1" showInputMessage="1" showErrorMessage="1" promptTitle="Impatto" prompt="Selezionare una delle possibili opzioni dal menu a tendina" sqref="B35" xr:uid="{00000000-0002-0000-1400-000001000000}">
      <formula1>$G$48:$G$54</formula1>
    </dataValidation>
    <dataValidation type="list" allowBlank="1" showInputMessage="1" showErrorMessage="1" promptTitle="Impatto" prompt="Selezionare una delle possibili opzioni dal menu a tendina" sqref="B32" xr:uid="{00000000-0002-0000-1400-000002000000}">
      <formula1>$G$27:$G$29</formula1>
    </dataValidation>
    <dataValidation type="list" allowBlank="1" showInputMessage="1" showErrorMessage="1" promptTitle="Impatto" prompt="Selezionare una delle possibili opzioni dal menu a tendina" sqref="B29" xr:uid="{00000000-0002-0000-1400-000003000000}">
      <formula1>$G$38:$G$43</formula1>
    </dataValidation>
    <dataValidation type="list" allowBlank="1" showInputMessage="1" showErrorMessage="1" promptTitle="Seleziona" prompt="Selezionare una delle possibili opzioni dal menu a tendina" sqref="F2" xr:uid="{00000000-0002-0000-1400-000004000000}">
      <formula1>$H$2:$H$3</formula1>
    </dataValidation>
    <dataValidation type="list" allowBlank="1" showInputMessage="1" showErrorMessage="1" promptTitle="Criterio" prompt="Selezionare una delle possibili opzioni dal menu a tendina" sqref="B22" xr:uid="{00000000-0002-0000-1400-000005000000}">
      <formula1>$G$31:$G$36</formula1>
    </dataValidation>
    <dataValidation type="list" allowBlank="1" showInputMessage="1" showErrorMessage="1" promptTitle="Criterio" prompt="Selezionare una delle possibili opzioni dal menu a tendina" sqref="B19" xr:uid="{00000000-0002-0000-1400-000006000000}">
      <formula1>$G$27:$G$29</formula1>
    </dataValidation>
    <dataValidation type="list" allowBlank="1" showInputMessage="1" showErrorMessage="1" promptTitle="Criterio" prompt="Selezionare una delle possibili opzioni dal menu a tendina" sqref="B16" xr:uid="{00000000-0002-0000-1400-000007000000}">
      <formula1>$G$22:$G$25</formula1>
    </dataValidation>
    <dataValidation type="list" allowBlank="1" showInputMessage="1" showErrorMessage="1" promptTitle="Criterio" prompt="Selezionare una delle possibili opzioni dal menu a tendina" sqref="B7" xr:uid="{00000000-0002-0000-1400-000008000000}">
      <formula1>$G$5:$G$10</formula1>
    </dataValidation>
    <dataValidation type="list" allowBlank="1" showInputMessage="1" showErrorMessage="1" promptTitle="Criterio" prompt="Selezionare una delle possibili opzioni dal menu a tendina" sqref="B13" xr:uid="{00000000-0002-0000-1400-000009000000}">
      <formula1>$G$17:$G$20</formula1>
    </dataValidation>
    <dataValidation type="list" allowBlank="1" showInputMessage="1" showErrorMessage="1" promptTitle="Criterio" prompt="Selezionare una delle possibili opzioni dal menu a tendina" sqref="B10" xr:uid="{00000000-0002-0000-1400-00000A000000}">
      <formula1>$G$13:$G$15</formula1>
    </dataValidation>
  </dataValidations>
  <hyperlinks>
    <hyperlink ref="D4:F4" location="'Indice Schede'!A1" display="Torna all'indice" xr:uid="{00000000-0004-0000-1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Schede'!B30,"non utilizzata")</f>
        <v>19</v>
      </c>
      <c r="D2" s="113" t="s">
        <v>80</v>
      </c>
      <c r="E2" s="114"/>
      <c r="F2" s="67" t="s">
        <v>36</v>
      </c>
      <c r="H2" t="s">
        <v>36</v>
      </c>
    </row>
    <row r="3" spans="1:8" ht="45" customHeight="1" thickBot="1" x14ac:dyDescent="0.3">
      <c r="A3" s="119" t="s">
        <v>15</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119</v>
      </c>
      <c r="B46" s="110"/>
    </row>
    <row r="47" spans="1:8" ht="40.5" customHeight="1" thickBot="1" x14ac:dyDescent="0.3">
      <c r="A47" s="107" t="s">
        <v>219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500-000000000000}">
      <formula1>$G$13:$G$15</formula1>
    </dataValidation>
    <dataValidation type="list" allowBlank="1" showInputMessage="1" showErrorMessage="1" promptTitle="Criterio" prompt="Selezionare una delle possibili opzioni dal menu a tendina" sqref="B13" xr:uid="{00000000-0002-0000-1500-000001000000}">
      <formula1>$G$17:$G$20</formula1>
    </dataValidation>
    <dataValidation type="list" allowBlank="1" showInputMessage="1" showErrorMessage="1" promptTitle="Criterio" prompt="Selezionare una delle possibili opzioni dal menu a tendina" sqref="B7" xr:uid="{00000000-0002-0000-1500-000002000000}">
      <formula1>$G$5:$G$10</formula1>
    </dataValidation>
    <dataValidation type="list" allowBlank="1" showInputMessage="1" showErrorMessage="1" promptTitle="Criterio" prompt="Selezionare una delle possibili opzioni dal menu a tendina" sqref="B16" xr:uid="{00000000-0002-0000-1500-000003000000}">
      <formula1>$G$22:$G$25</formula1>
    </dataValidation>
    <dataValidation type="list" allowBlank="1" showInputMessage="1" showErrorMessage="1" promptTitle="Criterio" prompt="Selezionare una delle possibili opzioni dal menu a tendina" sqref="B19" xr:uid="{00000000-0002-0000-1500-000004000000}">
      <formula1>$G$27:$G$29</formula1>
    </dataValidation>
    <dataValidation type="list" allowBlank="1" showInputMessage="1" showErrorMessage="1" promptTitle="Criterio" prompt="Selezionare una delle possibili opzioni dal menu a tendina" sqref="B22" xr:uid="{00000000-0002-0000-1500-000005000000}">
      <formula1>$G$31:$G$36</formula1>
    </dataValidation>
    <dataValidation type="list" allowBlank="1" showInputMessage="1" showErrorMessage="1" promptTitle="Seleziona" prompt="Selezionare una delle possibili opzioni dal menu a tendina" sqref="F2" xr:uid="{00000000-0002-0000-1500-000006000000}">
      <formula1>$H$2:$H$3</formula1>
    </dataValidation>
    <dataValidation type="list" allowBlank="1" showInputMessage="1" showErrorMessage="1" promptTitle="Impatto" prompt="Selezionare una delle possibili opzioni dal menu a tendina" sqref="B29" xr:uid="{00000000-0002-0000-1500-000007000000}">
      <formula1>$G$38:$G$43</formula1>
    </dataValidation>
    <dataValidation type="list" allowBlank="1" showInputMessage="1" showErrorMessage="1" promptTitle="Impatto" prompt="Selezionare una delle possibili opzioni dal menu a tendina" sqref="B32" xr:uid="{00000000-0002-0000-1500-000008000000}">
      <formula1>$G$27:$G$29</formula1>
    </dataValidation>
    <dataValidation type="list" allowBlank="1" showInputMessage="1" showErrorMessage="1" promptTitle="Impatto" prompt="Selezionare una delle possibili opzioni dal menu a tendina" sqref="B35" xr:uid="{00000000-0002-0000-1500-000009000000}">
      <formula1>$G$48:$G$54</formula1>
    </dataValidation>
    <dataValidation type="list" allowBlank="1" showInputMessage="1" showErrorMessage="1" promptTitle="Impatto" prompt="Selezionare una delle possibili opzioni dal menu a tendina" sqref="B38" xr:uid="{00000000-0002-0000-1500-00000A000000}">
      <formula1>$G$56:$G$61</formula1>
    </dataValidation>
  </dataValidations>
  <hyperlinks>
    <hyperlink ref="D4:F4" location="'Indice Schede'!A1" display="Torna all'indice" xr:uid="{00000000-0004-0000-1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Schede'!B31,"non utilizzata")</f>
        <v>20</v>
      </c>
      <c r="D2" s="113" t="s">
        <v>80</v>
      </c>
      <c r="E2" s="114"/>
      <c r="F2" s="67" t="s">
        <v>36</v>
      </c>
      <c r="H2" t="s">
        <v>36</v>
      </c>
    </row>
    <row r="3" spans="1:8" ht="45" customHeight="1" thickBot="1" x14ac:dyDescent="0.3">
      <c r="A3" s="119" t="s">
        <v>124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3.541666666666667</v>
      </c>
    </row>
    <row r="45" spans="1:8" ht="30" customHeight="1" thickBot="1" x14ac:dyDescent="0.3">
      <c r="A45" s="34"/>
      <c r="B45" s="35"/>
    </row>
    <row r="46" spans="1:8" ht="30" customHeight="1" thickBot="1" x14ac:dyDescent="0.3">
      <c r="A46" s="109" t="s">
        <v>119</v>
      </c>
      <c r="B46" s="110"/>
    </row>
    <row r="47" spans="1:8" ht="40.5" customHeight="1" thickBot="1" x14ac:dyDescent="0.3">
      <c r="A47" s="107" t="s">
        <v>219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600-000000000000}">
      <formula1>$G$56:$G$61</formula1>
    </dataValidation>
    <dataValidation type="list" allowBlank="1" showInputMessage="1" showErrorMessage="1" promptTitle="Impatto" prompt="Selezionare una delle possibili opzioni dal menu a tendina" sqref="B35" xr:uid="{00000000-0002-0000-1600-000001000000}">
      <formula1>$G$48:$G$54</formula1>
    </dataValidation>
    <dataValidation type="list" allowBlank="1" showInputMessage="1" showErrorMessage="1" promptTitle="Impatto" prompt="Selezionare una delle possibili opzioni dal menu a tendina" sqref="B32" xr:uid="{00000000-0002-0000-1600-000002000000}">
      <formula1>$G$27:$G$29</formula1>
    </dataValidation>
    <dataValidation type="list" allowBlank="1" showInputMessage="1" showErrorMessage="1" promptTitle="Impatto" prompt="Selezionare una delle possibili opzioni dal menu a tendina" sqref="B29" xr:uid="{00000000-0002-0000-1600-000003000000}">
      <formula1>$G$38:$G$43</formula1>
    </dataValidation>
    <dataValidation type="list" allowBlank="1" showInputMessage="1" showErrorMessage="1" promptTitle="Seleziona" prompt="Selezionare una delle possibili opzioni dal menu a tendina" sqref="F2" xr:uid="{00000000-0002-0000-1600-000004000000}">
      <formula1>$H$2:$H$3</formula1>
    </dataValidation>
    <dataValidation type="list" allowBlank="1" showInputMessage="1" showErrorMessage="1" promptTitle="Criterio" prompt="Selezionare una delle possibili opzioni dal menu a tendina" sqref="B22" xr:uid="{00000000-0002-0000-1600-000005000000}">
      <formula1>$G$31:$G$36</formula1>
    </dataValidation>
    <dataValidation type="list" allowBlank="1" showInputMessage="1" showErrorMessage="1" promptTitle="Criterio" prompt="Selezionare una delle possibili opzioni dal menu a tendina" sqref="B19" xr:uid="{00000000-0002-0000-1600-000006000000}">
      <formula1>$G$27:$G$29</formula1>
    </dataValidation>
    <dataValidation type="list" allowBlank="1" showInputMessage="1" showErrorMessage="1" promptTitle="Criterio" prompt="Selezionare una delle possibili opzioni dal menu a tendina" sqref="B16" xr:uid="{00000000-0002-0000-1600-000007000000}">
      <formula1>$G$22:$G$25</formula1>
    </dataValidation>
    <dataValidation type="list" allowBlank="1" showInputMessage="1" showErrorMessage="1" promptTitle="Criterio" prompt="Selezionare una delle possibili opzioni dal menu a tendina" sqref="B7" xr:uid="{00000000-0002-0000-1600-000008000000}">
      <formula1>$G$5:$G$10</formula1>
    </dataValidation>
    <dataValidation type="list" allowBlank="1" showInputMessage="1" showErrorMessage="1" promptTitle="Criterio" prompt="Selezionare una delle possibili opzioni dal menu a tendina" sqref="B13" xr:uid="{00000000-0002-0000-1600-000009000000}">
      <formula1>$G$17:$G$20</formula1>
    </dataValidation>
    <dataValidation type="list" allowBlank="1" showInputMessage="1" showErrorMessage="1" promptTitle="Criterio" prompt="Selezionare una delle possibili opzioni dal menu a tendina" sqref="B10" xr:uid="{00000000-0002-0000-1600-00000A000000}">
      <formula1>$G$13:$G$15</formula1>
    </dataValidation>
  </dataValidations>
  <hyperlinks>
    <hyperlink ref="D4:F4" location="'Indice Schede'!A1" display="Torna all'indice" xr:uid="{00000000-0004-0000-1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Schede'!B32,"non utilizzata")</f>
        <v>21</v>
      </c>
      <c r="D2" s="113" t="s">
        <v>80</v>
      </c>
      <c r="E2" s="114"/>
      <c r="F2" s="67" t="s">
        <v>36</v>
      </c>
      <c r="H2" t="s">
        <v>36</v>
      </c>
    </row>
    <row r="3" spans="1:8" ht="45" customHeight="1" thickBot="1" x14ac:dyDescent="0.3">
      <c r="A3" s="119" t="s">
        <v>125</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4.166666666666667</v>
      </c>
    </row>
    <row r="45" spans="1:8" ht="30" customHeight="1" thickBot="1" x14ac:dyDescent="0.3">
      <c r="A45" s="34"/>
      <c r="B45" s="35"/>
    </row>
    <row r="46" spans="1:8" ht="30" customHeight="1" thickBot="1" x14ac:dyDescent="0.3">
      <c r="A46" s="109" t="s">
        <v>119</v>
      </c>
      <c r="B46" s="110"/>
    </row>
    <row r="47" spans="1:8" ht="66" customHeight="1" thickBot="1" x14ac:dyDescent="0.3">
      <c r="A47" s="107" t="s">
        <v>220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700-000000000000}">
      <formula1>$G$13:$G$15</formula1>
    </dataValidation>
    <dataValidation type="list" allowBlank="1" showInputMessage="1" showErrorMessage="1" promptTitle="Criterio" prompt="Selezionare una delle possibili opzioni dal menu a tendina" sqref="B13" xr:uid="{00000000-0002-0000-1700-000001000000}">
      <formula1>$G$17:$G$20</formula1>
    </dataValidation>
    <dataValidation type="list" allowBlank="1" showInputMessage="1" showErrorMessage="1" promptTitle="Criterio" prompt="Selezionare una delle possibili opzioni dal menu a tendina" sqref="B7" xr:uid="{00000000-0002-0000-1700-000002000000}">
      <formula1>$G$5:$G$10</formula1>
    </dataValidation>
    <dataValidation type="list" allowBlank="1" showInputMessage="1" showErrorMessage="1" promptTitle="Criterio" prompt="Selezionare una delle possibili opzioni dal menu a tendina" sqref="B16" xr:uid="{00000000-0002-0000-1700-000003000000}">
      <formula1>$G$22:$G$25</formula1>
    </dataValidation>
    <dataValidation type="list" allowBlank="1" showInputMessage="1" showErrorMessage="1" promptTitle="Criterio" prompt="Selezionare una delle possibili opzioni dal menu a tendina" sqref="B19" xr:uid="{00000000-0002-0000-1700-000004000000}">
      <formula1>$G$27:$G$29</formula1>
    </dataValidation>
    <dataValidation type="list" allowBlank="1" showInputMessage="1" showErrorMessage="1" promptTitle="Criterio" prompt="Selezionare una delle possibili opzioni dal menu a tendina" sqref="B22" xr:uid="{00000000-0002-0000-1700-000005000000}">
      <formula1>$G$31:$G$36</formula1>
    </dataValidation>
    <dataValidation type="list" allowBlank="1" showInputMessage="1" showErrorMessage="1" promptTitle="Seleziona" prompt="Selezionare una delle possibili opzioni dal menu a tendina" sqref="F2" xr:uid="{00000000-0002-0000-1700-000006000000}">
      <formula1>$H$2:$H$3</formula1>
    </dataValidation>
    <dataValidation type="list" allowBlank="1" showInputMessage="1" showErrorMessage="1" promptTitle="Impatto" prompt="Selezionare una delle possibili opzioni dal menu a tendina" sqref="B29" xr:uid="{00000000-0002-0000-1700-000007000000}">
      <formula1>$G$38:$G$43</formula1>
    </dataValidation>
    <dataValidation type="list" allowBlank="1" showInputMessage="1" showErrorMessage="1" promptTitle="Impatto" prompt="Selezionare una delle possibili opzioni dal menu a tendina" sqref="B32" xr:uid="{00000000-0002-0000-1700-000008000000}">
      <formula1>$G$27:$G$29</formula1>
    </dataValidation>
    <dataValidation type="list" allowBlank="1" showInputMessage="1" showErrorMessage="1" promptTitle="Impatto" prompt="Selezionare una delle possibili opzioni dal menu a tendina" sqref="B35" xr:uid="{00000000-0002-0000-1700-000009000000}">
      <formula1>$G$48:$G$54</formula1>
    </dataValidation>
    <dataValidation type="list" allowBlank="1" showInputMessage="1" showErrorMessage="1" promptTitle="Impatto" prompt="Selezionare una delle possibili opzioni dal menu a tendina" sqref="B38" xr:uid="{00000000-0002-0000-1700-00000A000000}">
      <formula1>$G$56:$G$61</formula1>
    </dataValidation>
  </dataValidations>
  <hyperlinks>
    <hyperlink ref="D4:F4" location="'Indice Schede'!A1" display="Torna all'indice" xr:uid="{00000000-0004-0000-1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Schede'!B33,"non utilizzata")</f>
        <v>22</v>
      </c>
      <c r="D2" s="113" t="s">
        <v>80</v>
      </c>
      <c r="E2" s="114"/>
      <c r="F2" s="67" t="s">
        <v>36</v>
      </c>
      <c r="H2" t="s">
        <v>36</v>
      </c>
    </row>
    <row r="3" spans="1:8" ht="45" customHeight="1" thickBot="1" x14ac:dyDescent="0.3">
      <c r="A3" s="119" t="s">
        <v>126</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119</v>
      </c>
      <c r="B46" s="110"/>
    </row>
    <row r="47" spans="1:8" ht="54.75" customHeight="1" thickBot="1" x14ac:dyDescent="0.3">
      <c r="A47" s="107" t="s">
        <v>221</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800-000000000000}">
      <formula1>$G$56:$G$61</formula1>
    </dataValidation>
    <dataValidation type="list" allowBlank="1" showInputMessage="1" showErrorMessage="1" promptTitle="Impatto" prompt="Selezionare una delle possibili opzioni dal menu a tendina" sqref="B35" xr:uid="{00000000-0002-0000-1800-000001000000}">
      <formula1>$G$48:$G$54</formula1>
    </dataValidation>
    <dataValidation type="list" allowBlank="1" showInputMessage="1" showErrorMessage="1" promptTitle="Impatto" prompt="Selezionare una delle possibili opzioni dal menu a tendina" sqref="B32" xr:uid="{00000000-0002-0000-1800-000002000000}">
      <formula1>$G$27:$G$29</formula1>
    </dataValidation>
    <dataValidation type="list" allowBlank="1" showInputMessage="1" showErrorMessage="1" promptTitle="Impatto" prompt="Selezionare una delle possibili opzioni dal menu a tendina" sqref="B29" xr:uid="{00000000-0002-0000-1800-000003000000}">
      <formula1>$G$38:$G$43</formula1>
    </dataValidation>
    <dataValidation type="list" allowBlank="1" showInputMessage="1" showErrorMessage="1" promptTitle="Seleziona" prompt="Selezionare una delle possibili opzioni dal menu a tendina" sqref="F2" xr:uid="{00000000-0002-0000-1800-000004000000}">
      <formula1>$H$2:$H$3</formula1>
    </dataValidation>
    <dataValidation type="list" allowBlank="1" showInputMessage="1" showErrorMessage="1" promptTitle="Criterio" prompt="Selezionare una delle possibili opzioni dal menu a tendina" sqref="B22" xr:uid="{00000000-0002-0000-1800-000005000000}">
      <formula1>$G$31:$G$36</formula1>
    </dataValidation>
    <dataValidation type="list" allowBlank="1" showInputMessage="1" showErrorMessage="1" promptTitle="Criterio" prompt="Selezionare una delle possibili opzioni dal menu a tendina" sqref="B19" xr:uid="{00000000-0002-0000-1800-000006000000}">
      <formula1>$G$27:$G$29</formula1>
    </dataValidation>
    <dataValidation type="list" allowBlank="1" showInputMessage="1" showErrorMessage="1" promptTitle="Criterio" prompt="Selezionare una delle possibili opzioni dal menu a tendina" sqref="B16" xr:uid="{00000000-0002-0000-1800-000007000000}">
      <formula1>$G$22:$G$25</formula1>
    </dataValidation>
    <dataValidation type="list" allowBlank="1" showInputMessage="1" showErrorMessage="1" promptTitle="Criterio" prompt="Selezionare una delle possibili opzioni dal menu a tendina" sqref="B7" xr:uid="{00000000-0002-0000-1800-000008000000}">
      <formula1>$G$5:$G$10</formula1>
    </dataValidation>
    <dataValidation type="list" allowBlank="1" showInputMessage="1" showErrorMessage="1" promptTitle="Criterio" prompt="Selezionare una delle possibili opzioni dal menu a tendina" sqref="B13" xr:uid="{00000000-0002-0000-1800-000009000000}">
      <formula1>$G$17:$G$20</formula1>
    </dataValidation>
    <dataValidation type="list" allowBlank="1" showInputMessage="1" showErrorMessage="1" promptTitle="Criterio" prompt="Selezionare una delle possibili opzioni dal menu a tendina" sqref="B10" xr:uid="{00000000-0002-0000-1800-00000A000000}">
      <formula1>$G$13:$G$15</formula1>
    </dataValidation>
  </dataValidations>
  <hyperlinks>
    <hyperlink ref="D4:F4" location="'Indice Schede'!A1" display="Torna all'indice" xr:uid="{00000000-0004-0000-1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8"/>
  <sheetViews>
    <sheetView topLeftCell="A43"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Schede'!B34,"non utilizzata")</f>
        <v>23</v>
      </c>
      <c r="D2" s="113" t="s">
        <v>80</v>
      </c>
      <c r="E2" s="114"/>
      <c r="F2" s="67" t="s">
        <v>36</v>
      </c>
      <c r="H2" t="s">
        <v>36</v>
      </c>
    </row>
    <row r="3" spans="1:8" ht="45" customHeight="1" thickBot="1" x14ac:dyDescent="0.3">
      <c r="A3" s="119" t="s">
        <v>16</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9" t="s">
        <v>119</v>
      </c>
      <c r="B46" s="110"/>
    </row>
    <row r="47" spans="1:8" ht="84" customHeight="1" thickBot="1" x14ac:dyDescent="0.3">
      <c r="A47" s="107" t="s">
        <v>222</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900-000000000000}">
      <formula1>$G$13:$G$15</formula1>
    </dataValidation>
    <dataValidation type="list" allowBlank="1" showInputMessage="1" showErrorMessage="1" promptTitle="Criterio" prompt="Selezionare una delle possibili opzioni dal menu a tendina" sqref="B13" xr:uid="{00000000-0002-0000-1900-000001000000}">
      <formula1>$G$17:$G$20</formula1>
    </dataValidation>
    <dataValidation type="list" allowBlank="1" showInputMessage="1" showErrorMessage="1" promptTitle="Criterio" prompt="Selezionare una delle possibili opzioni dal menu a tendina" sqref="B7" xr:uid="{00000000-0002-0000-1900-000002000000}">
      <formula1>$G$5:$G$10</formula1>
    </dataValidation>
    <dataValidation type="list" allowBlank="1" showInputMessage="1" showErrorMessage="1" promptTitle="Criterio" prompt="Selezionare una delle possibili opzioni dal menu a tendina" sqref="B16" xr:uid="{00000000-0002-0000-1900-000003000000}">
      <formula1>$G$22:$G$25</formula1>
    </dataValidation>
    <dataValidation type="list" allowBlank="1" showInputMessage="1" showErrorMessage="1" promptTitle="Criterio" prompt="Selezionare una delle possibili opzioni dal menu a tendina" sqref="B19" xr:uid="{00000000-0002-0000-1900-000004000000}">
      <formula1>$G$27:$G$29</formula1>
    </dataValidation>
    <dataValidation type="list" allowBlank="1" showInputMessage="1" showErrorMessage="1" promptTitle="Criterio" prompt="Selezionare una delle possibili opzioni dal menu a tendina" sqref="B22" xr:uid="{00000000-0002-0000-1900-000005000000}">
      <formula1>$G$31:$G$36</formula1>
    </dataValidation>
    <dataValidation type="list" allowBlank="1" showInputMessage="1" showErrorMessage="1" promptTitle="Seleziona" prompt="Selezionare una delle possibili opzioni dal menu a tendina" sqref="F2" xr:uid="{00000000-0002-0000-1900-000006000000}">
      <formula1>$H$2:$H$3</formula1>
    </dataValidation>
    <dataValidation type="list" allowBlank="1" showInputMessage="1" showErrorMessage="1" promptTitle="Impatto" prompt="Selezionare una delle possibili opzioni dal menu a tendina" sqref="B29" xr:uid="{00000000-0002-0000-1900-000007000000}">
      <formula1>$G$38:$G$43</formula1>
    </dataValidation>
    <dataValidation type="list" allowBlank="1" showInputMessage="1" showErrorMessage="1" promptTitle="Impatto" prompt="Selezionare una delle possibili opzioni dal menu a tendina" sqref="B32" xr:uid="{00000000-0002-0000-1900-000008000000}">
      <formula1>$G$27:$G$29</formula1>
    </dataValidation>
    <dataValidation type="list" allowBlank="1" showInputMessage="1" showErrorMessage="1" promptTitle="Impatto" prompt="Selezionare una delle possibili opzioni dal menu a tendina" sqref="B35" xr:uid="{00000000-0002-0000-1900-000009000000}">
      <formula1>$G$48:$G$54</formula1>
    </dataValidation>
    <dataValidation type="list" allowBlank="1" showInputMessage="1" showErrorMessage="1" promptTitle="Impatto" prompt="Selezionare una delle possibili opzioni dal menu a tendina" sqref="B38" xr:uid="{00000000-0002-0000-1900-00000A000000}">
      <formula1>$G$56:$G$61</formula1>
    </dataValidation>
  </dataValidations>
  <hyperlinks>
    <hyperlink ref="D4:F4" location="'Indice Schede'!A1" display="Torna all'indice" xr:uid="{00000000-0004-0000-1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Schede'!B35,"non utilizzata")</f>
        <v>24</v>
      </c>
      <c r="D2" s="113" t="s">
        <v>80</v>
      </c>
      <c r="E2" s="114"/>
      <c r="F2" s="67" t="s">
        <v>36</v>
      </c>
      <c r="H2" t="s">
        <v>36</v>
      </c>
    </row>
    <row r="3" spans="1:8" ht="45" customHeight="1" thickBot="1" x14ac:dyDescent="0.3">
      <c r="A3" s="119" t="s">
        <v>17</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67.5" customHeight="1" thickBot="1" x14ac:dyDescent="0.3">
      <c r="A47" s="107" t="s">
        <v>245</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A00-000000000000}">
      <formula1>$G$56:$G$61</formula1>
    </dataValidation>
    <dataValidation type="list" allowBlank="1" showInputMessage="1" showErrorMessage="1" promptTitle="Impatto" prompt="Selezionare una delle possibili opzioni dal menu a tendina" sqref="B35" xr:uid="{00000000-0002-0000-1A00-000001000000}">
      <formula1>$G$48:$G$54</formula1>
    </dataValidation>
    <dataValidation type="list" allowBlank="1" showInputMessage="1" showErrorMessage="1" promptTitle="Impatto" prompt="Selezionare una delle possibili opzioni dal menu a tendina" sqref="B32" xr:uid="{00000000-0002-0000-1A00-000002000000}">
      <formula1>$G$27:$G$29</formula1>
    </dataValidation>
    <dataValidation type="list" allowBlank="1" showInputMessage="1" showErrorMessage="1" promptTitle="Impatto" prompt="Selezionare una delle possibili opzioni dal menu a tendina" sqref="B29" xr:uid="{00000000-0002-0000-1A00-000003000000}">
      <formula1>$G$38:$G$43</formula1>
    </dataValidation>
    <dataValidation type="list" allowBlank="1" showInputMessage="1" showErrorMessage="1" promptTitle="Seleziona" prompt="Selezionare una delle possibili opzioni dal menu a tendina" sqref="F2" xr:uid="{00000000-0002-0000-1A00-000004000000}">
      <formula1>$H$2:$H$3</formula1>
    </dataValidation>
    <dataValidation type="list" allowBlank="1" showInputMessage="1" showErrorMessage="1" promptTitle="Criterio" prompt="Selezionare una delle possibili opzioni dal menu a tendina" sqref="B22" xr:uid="{00000000-0002-0000-1A00-000005000000}">
      <formula1>$G$31:$G$36</formula1>
    </dataValidation>
    <dataValidation type="list" allowBlank="1" showInputMessage="1" showErrorMessage="1" promptTitle="Criterio" prompt="Selezionare una delle possibili opzioni dal menu a tendina" sqref="B19" xr:uid="{00000000-0002-0000-1A00-000006000000}">
      <formula1>$G$27:$G$29</formula1>
    </dataValidation>
    <dataValidation type="list" allowBlank="1" showInputMessage="1" showErrorMessage="1" promptTitle="Criterio" prompt="Selezionare una delle possibili opzioni dal menu a tendina" sqref="B16" xr:uid="{00000000-0002-0000-1A00-000007000000}">
      <formula1>$G$22:$G$25</formula1>
    </dataValidation>
    <dataValidation type="list" allowBlank="1" showInputMessage="1" showErrorMessage="1" promptTitle="Criterio" prompt="Selezionare una delle possibili opzioni dal menu a tendina" sqref="B7" xr:uid="{00000000-0002-0000-1A00-000008000000}">
      <formula1>$G$5:$G$10</formula1>
    </dataValidation>
    <dataValidation type="list" allowBlank="1" showInputMessage="1" showErrorMessage="1" promptTitle="Criterio" prompt="Selezionare una delle possibili opzioni dal menu a tendina" sqref="B13" xr:uid="{00000000-0002-0000-1A00-000009000000}">
      <formula1>$G$17:$G$20</formula1>
    </dataValidation>
    <dataValidation type="list" allowBlank="1" showInputMessage="1" showErrorMessage="1" promptTitle="Criterio" prompt="Selezionare una delle possibili opzioni dal menu a tendina" sqref="B10" xr:uid="{00000000-0002-0000-1A00-00000A000000}">
      <formula1>$G$13:$G$15</formula1>
    </dataValidation>
  </dataValidations>
  <hyperlinks>
    <hyperlink ref="D4:F4" location="'Indice Schede'!A1" display="Torna all'indice" xr:uid="{00000000-0004-0000-1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Schede'!B36,"non utilizzata")</f>
        <v>25</v>
      </c>
      <c r="D2" s="113" t="s">
        <v>80</v>
      </c>
      <c r="E2" s="114"/>
      <c r="F2" s="67" t="s">
        <v>36</v>
      </c>
      <c r="H2" t="s">
        <v>36</v>
      </c>
    </row>
    <row r="3" spans="1:8" ht="45" customHeight="1" thickBot="1" x14ac:dyDescent="0.3">
      <c r="A3" s="119" t="s">
        <v>18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65.25" customHeight="1" thickBot="1" x14ac:dyDescent="0.3">
      <c r="A47" s="107" t="s">
        <v>246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B00-000000000000}">
      <formula1>$G$13:$G$15</formula1>
    </dataValidation>
    <dataValidation type="list" allowBlank="1" showInputMessage="1" showErrorMessage="1" promptTitle="Criterio" prompt="Selezionare una delle possibili opzioni dal menu a tendina" sqref="B13" xr:uid="{00000000-0002-0000-1B00-000001000000}">
      <formula1>$G$17:$G$20</formula1>
    </dataValidation>
    <dataValidation type="list" allowBlank="1" showInputMessage="1" showErrorMessage="1" promptTitle="Criterio" prompt="Selezionare una delle possibili opzioni dal menu a tendina" sqref="B7" xr:uid="{00000000-0002-0000-1B00-000002000000}">
      <formula1>$G$5:$G$10</formula1>
    </dataValidation>
    <dataValidation type="list" allowBlank="1" showInputMessage="1" showErrorMessage="1" promptTitle="Criterio" prompt="Selezionare una delle possibili opzioni dal menu a tendina" sqref="B16" xr:uid="{00000000-0002-0000-1B00-000003000000}">
      <formula1>$G$22:$G$25</formula1>
    </dataValidation>
    <dataValidation type="list" allowBlank="1" showInputMessage="1" showErrorMessage="1" promptTitle="Criterio" prompt="Selezionare una delle possibili opzioni dal menu a tendina" sqref="B19" xr:uid="{00000000-0002-0000-1B00-000004000000}">
      <formula1>$G$27:$G$29</formula1>
    </dataValidation>
    <dataValidation type="list" allowBlank="1" showInputMessage="1" showErrorMessage="1" promptTitle="Criterio" prompt="Selezionare una delle possibili opzioni dal menu a tendina" sqref="B22" xr:uid="{00000000-0002-0000-1B00-000005000000}">
      <formula1>$G$31:$G$36</formula1>
    </dataValidation>
    <dataValidation type="list" allowBlank="1" showInputMessage="1" showErrorMessage="1" promptTitle="Seleziona" prompt="Selezionare una delle possibili opzioni dal menu a tendina" sqref="F2" xr:uid="{00000000-0002-0000-1B00-000006000000}">
      <formula1>$H$2:$H$3</formula1>
    </dataValidation>
    <dataValidation type="list" allowBlank="1" showInputMessage="1" showErrorMessage="1" promptTitle="Impatto" prompt="Selezionare una delle possibili opzioni dal menu a tendina" sqref="B29" xr:uid="{00000000-0002-0000-1B00-000007000000}">
      <formula1>$G$38:$G$43</formula1>
    </dataValidation>
    <dataValidation type="list" allowBlank="1" showInputMessage="1" showErrorMessage="1" promptTitle="Impatto" prompt="Selezionare una delle possibili opzioni dal menu a tendina" sqref="B32" xr:uid="{00000000-0002-0000-1B00-000008000000}">
      <formula1>$G$27:$G$29</formula1>
    </dataValidation>
    <dataValidation type="list" allowBlank="1" showInputMessage="1" showErrorMessage="1" promptTitle="Impatto" prompt="Selezionare una delle possibili opzioni dal menu a tendina" sqref="B35" xr:uid="{00000000-0002-0000-1B00-000009000000}">
      <formula1>$G$48:$G$54</formula1>
    </dataValidation>
    <dataValidation type="list" allowBlank="1" showInputMessage="1" showErrorMessage="1" promptTitle="Impatto" prompt="Selezionare una delle possibili opzioni dal menu a tendina" sqref="B38" xr:uid="{00000000-0002-0000-1B00-00000A000000}">
      <formula1>$G$56:$G$61</formula1>
    </dataValidation>
  </dataValidations>
  <hyperlinks>
    <hyperlink ref="D4:F4" location="'Indice Schede'!A1" display="Torna all'indice" xr:uid="{00000000-0004-0000-1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Schede'!B37,"non utilizzata")</f>
        <v>26</v>
      </c>
      <c r="D2" s="113" t="s">
        <v>80</v>
      </c>
      <c r="E2" s="114"/>
      <c r="F2" s="67" t="s">
        <v>36</v>
      </c>
      <c r="H2" t="s">
        <v>36</v>
      </c>
    </row>
    <row r="3" spans="1:8" ht="45" customHeight="1" thickBot="1" x14ac:dyDescent="0.3">
      <c r="A3" s="119" t="s">
        <v>19</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65.25" customHeight="1" thickBot="1" x14ac:dyDescent="0.3">
      <c r="A47" s="107" t="s">
        <v>247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C00-000000000000}">
      <formula1>$G$56:$G$61</formula1>
    </dataValidation>
    <dataValidation type="list" allowBlank="1" showInputMessage="1" showErrorMessage="1" promptTitle="Impatto" prompt="Selezionare una delle possibili opzioni dal menu a tendina" sqref="B35" xr:uid="{00000000-0002-0000-1C00-000001000000}">
      <formula1>$G$48:$G$54</formula1>
    </dataValidation>
    <dataValidation type="list" allowBlank="1" showInputMessage="1" showErrorMessage="1" promptTitle="Impatto" prompt="Selezionare una delle possibili opzioni dal menu a tendina" sqref="B32" xr:uid="{00000000-0002-0000-1C00-000002000000}">
      <formula1>$G$27:$G$29</formula1>
    </dataValidation>
    <dataValidation type="list" allowBlank="1" showInputMessage="1" showErrorMessage="1" promptTitle="Impatto" prompt="Selezionare una delle possibili opzioni dal menu a tendina" sqref="B29" xr:uid="{00000000-0002-0000-1C00-000003000000}">
      <formula1>$G$38:$G$43</formula1>
    </dataValidation>
    <dataValidation type="list" allowBlank="1" showInputMessage="1" showErrorMessage="1" promptTitle="Seleziona" prompt="Selezionare una delle possibili opzioni dal menu a tendina" sqref="F2" xr:uid="{00000000-0002-0000-1C00-000004000000}">
      <formula1>$H$2:$H$3</formula1>
    </dataValidation>
    <dataValidation type="list" allowBlank="1" showInputMessage="1" showErrorMessage="1" promptTitle="Criterio" prompt="Selezionare una delle possibili opzioni dal menu a tendina" sqref="B22" xr:uid="{00000000-0002-0000-1C00-000005000000}">
      <formula1>$G$31:$G$36</formula1>
    </dataValidation>
    <dataValidation type="list" allowBlank="1" showInputMessage="1" showErrorMessage="1" promptTitle="Criterio" prompt="Selezionare una delle possibili opzioni dal menu a tendina" sqref="B19" xr:uid="{00000000-0002-0000-1C00-000006000000}">
      <formula1>$G$27:$G$29</formula1>
    </dataValidation>
    <dataValidation type="list" allowBlank="1" showInputMessage="1" showErrorMessage="1" promptTitle="Criterio" prompt="Selezionare una delle possibili opzioni dal menu a tendina" sqref="B16" xr:uid="{00000000-0002-0000-1C00-000007000000}">
      <formula1>$G$22:$G$25</formula1>
    </dataValidation>
    <dataValidation type="list" allowBlank="1" showInputMessage="1" showErrorMessage="1" promptTitle="Criterio" prompt="Selezionare una delle possibili opzioni dal menu a tendina" sqref="B7" xr:uid="{00000000-0002-0000-1C00-000008000000}">
      <formula1>$G$5:$G$10</formula1>
    </dataValidation>
    <dataValidation type="list" allowBlank="1" showInputMessage="1" showErrorMessage="1" promptTitle="Criterio" prompt="Selezionare una delle possibili opzioni dal menu a tendina" sqref="B13" xr:uid="{00000000-0002-0000-1C00-000009000000}">
      <formula1>$G$17:$G$20</formula1>
    </dataValidation>
    <dataValidation type="list" allowBlank="1" showInputMessage="1" showErrorMessage="1" promptTitle="Criterio" prompt="Selezionare una delle possibili opzioni dal menu a tendina" sqref="B10" xr:uid="{00000000-0002-0000-1C00-00000A000000}">
      <formula1>$G$13:$G$15</formula1>
    </dataValidation>
  </dataValidations>
  <hyperlinks>
    <hyperlink ref="D4:F4" location="'Indice Schede'!A1" display="Torna all'indice" xr:uid="{00000000-0004-0000-1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5"/>
  <sheetViews>
    <sheetView tabSelected="1" view="pageBreakPreview" topLeftCell="A49" zoomScaleNormal="100" zoomScaleSheetLayoutView="100" workbookViewId="0">
      <selection activeCell="C55" sqref="C55"/>
    </sheetView>
  </sheetViews>
  <sheetFormatPr defaultRowHeight="15" x14ac:dyDescent="0.25"/>
  <cols>
    <col min="1" max="1" width="4.7109375" style="40" customWidth="1"/>
    <col min="2" max="2" width="69.5703125" style="59" customWidth="1"/>
    <col min="3" max="3" width="100.710937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9" t="s">
        <v>81</v>
      </c>
    </row>
    <row r="4" spans="1:5" s="45" customFormat="1" ht="6.75" customHeight="1" thickBot="1" x14ac:dyDescent="0.3">
      <c r="A4" s="40"/>
      <c r="B4" s="59"/>
      <c r="C4" s="60"/>
      <c r="E4" s="70"/>
    </row>
    <row r="5" spans="1:5" s="45" customFormat="1" ht="48" customHeight="1" thickBot="1" x14ac:dyDescent="0.3">
      <c r="A5" s="40"/>
      <c r="B5" s="71" t="s">
        <v>249</v>
      </c>
      <c r="C5" s="71" t="s">
        <v>250</v>
      </c>
      <c r="E5" s="69" t="s">
        <v>253</v>
      </c>
    </row>
    <row r="6" spans="1:5" s="45" customFormat="1" x14ac:dyDescent="0.25">
      <c r="A6" s="40"/>
      <c r="B6" s="72"/>
      <c r="C6" s="72"/>
      <c r="D6"/>
    </row>
    <row r="7" spans="1:5" s="45" customFormat="1" ht="45" x14ac:dyDescent="0.25">
      <c r="A7" s="40"/>
      <c r="B7" s="72" t="s">
        <v>195</v>
      </c>
      <c r="C7" s="72" t="s">
        <v>256</v>
      </c>
      <c r="D7"/>
    </row>
    <row r="8" spans="1:5" s="45" customFormat="1" ht="75" x14ac:dyDescent="0.25">
      <c r="A8" s="40"/>
      <c r="B8" s="72" t="s">
        <v>142</v>
      </c>
      <c r="C8" s="72" t="s">
        <v>204</v>
      </c>
      <c r="D8"/>
    </row>
    <row r="9" spans="1:5" s="45" customFormat="1" ht="90" x14ac:dyDescent="0.25">
      <c r="A9" s="40"/>
      <c r="B9" s="72" t="s">
        <v>196</v>
      </c>
      <c r="C9" s="72" t="s">
        <v>205</v>
      </c>
      <c r="D9"/>
    </row>
    <row r="10" spans="1:5" s="45" customFormat="1" ht="105" x14ac:dyDescent="0.25">
      <c r="A10" s="40"/>
      <c r="B10" s="72" t="s">
        <v>197</v>
      </c>
      <c r="C10" s="72" t="s">
        <v>267</v>
      </c>
      <c r="D10"/>
    </row>
    <row r="11" spans="1:5" s="45" customFormat="1" ht="105" x14ac:dyDescent="0.25">
      <c r="A11" s="40"/>
      <c r="B11" s="72" t="s">
        <v>198</v>
      </c>
      <c r="C11" s="72" t="s">
        <v>267</v>
      </c>
      <c r="D11"/>
    </row>
    <row r="12" spans="1:5" s="45" customFormat="1" ht="60" x14ac:dyDescent="0.25">
      <c r="A12" s="40"/>
      <c r="B12" s="72" t="s">
        <v>199</v>
      </c>
      <c r="C12" s="72" t="s">
        <v>207</v>
      </c>
      <c r="D12"/>
    </row>
    <row r="13" spans="1:5" s="45" customFormat="1" ht="75" x14ac:dyDescent="0.25">
      <c r="A13" s="40"/>
      <c r="B13" s="72" t="s">
        <v>200</v>
      </c>
      <c r="C13" s="72" t="s">
        <v>208</v>
      </c>
      <c r="D13"/>
    </row>
    <row r="14" spans="1:5" s="45" customFormat="1" ht="90" x14ac:dyDescent="0.25">
      <c r="A14" s="40"/>
      <c r="B14" s="72" t="s">
        <v>201</v>
      </c>
      <c r="C14" s="72" t="s">
        <v>209</v>
      </c>
      <c r="D14"/>
    </row>
    <row r="15" spans="1:5" s="45" customFormat="1" ht="90" x14ac:dyDescent="0.25">
      <c r="A15" s="40"/>
      <c r="B15" s="72" t="s">
        <v>202</v>
      </c>
      <c r="C15" s="72" t="s">
        <v>210</v>
      </c>
      <c r="D15"/>
    </row>
    <row r="16" spans="1:5" s="45" customFormat="1" ht="90" x14ac:dyDescent="0.25">
      <c r="A16" s="40"/>
      <c r="B16" s="72" t="s">
        <v>153</v>
      </c>
      <c r="C16" s="72" t="s">
        <v>210</v>
      </c>
      <c r="D16"/>
    </row>
    <row r="17" spans="1:4" s="45" customFormat="1" ht="30" x14ac:dyDescent="0.25">
      <c r="A17" s="40"/>
      <c r="B17" s="72" t="s">
        <v>154</v>
      </c>
      <c r="C17" s="72" t="s">
        <v>211</v>
      </c>
      <c r="D17"/>
    </row>
    <row r="18" spans="1:4" s="45" customFormat="1" ht="90" x14ac:dyDescent="0.25">
      <c r="A18" s="40"/>
      <c r="B18" s="72" t="s">
        <v>155</v>
      </c>
      <c r="C18" s="72" t="s">
        <v>212</v>
      </c>
      <c r="D18"/>
    </row>
    <row r="19" spans="1:4" s="45" customFormat="1" ht="75" x14ac:dyDescent="0.25">
      <c r="A19" s="40"/>
      <c r="B19" s="72" t="s">
        <v>156</v>
      </c>
      <c r="C19" s="72" t="s">
        <v>213</v>
      </c>
      <c r="D19"/>
    </row>
    <row r="20" spans="1:4" s="45" customFormat="1" ht="90" x14ac:dyDescent="0.25">
      <c r="A20" s="40"/>
      <c r="B20" s="72" t="s">
        <v>157</v>
      </c>
      <c r="C20" s="72" t="s">
        <v>214</v>
      </c>
      <c r="D20"/>
    </row>
    <row r="21" spans="1:4" s="45" customFormat="1" ht="45" x14ac:dyDescent="0.25">
      <c r="A21" s="40"/>
      <c r="B21" s="72" t="s">
        <v>158</v>
      </c>
      <c r="C21" s="72" t="s">
        <v>215</v>
      </c>
      <c r="D21"/>
    </row>
    <row r="22" spans="1:4" s="45" customFormat="1" ht="75" x14ac:dyDescent="0.25">
      <c r="A22" s="40"/>
      <c r="B22" s="72" t="s">
        <v>159</v>
      </c>
      <c r="C22" s="72" t="s">
        <v>216</v>
      </c>
      <c r="D22"/>
    </row>
    <row r="23" spans="1:4" s="45" customFormat="1" ht="105" x14ac:dyDescent="0.25">
      <c r="A23" s="40"/>
      <c r="B23" s="72" t="s">
        <v>160</v>
      </c>
      <c r="C23" s="72" t="s">
        <v>217</v>
      </c>
      <c r="D23"/>
    </row>
    <row r="24" spans="1:4" s="45" customFormat="1" ht="105" x14ac:dyDescent="0.25">
      <c r="A24" s="40"/>
      <c r="B24" s="72" t="s">
        <v>161</v>
      </c>
      <c r="C24" s="72" t="s">
        <v>218</v>
      </c>
    </row>
    <row r="25" spans="1:4" s="45" customFormat="1" ht="45" x14ac:dyDescent="0.25">
      <c r="A25" s="40"/>
      <c r="B25" s="72" t="s">
        <v>162</v>
      </c>
      <c r="C25" s="72" t="s">
        <v>219</v>
      </c>
    </row>
    <row r="26" spans="1:4" s="45" customFormat="1" ht="45" x14ac:dyDescent="0.25">
      <c r="A26" s="40"/>
      <c r="B26" s="72" t="s">
        <v>163</v>
      </c>
      <c r="C26" s="72" t="s">
        <v>219</v>
      </c>
    </row>
    <row r="27" spans="1:4" s="45" customFormat="1" ht="75" x14ac:dyDescent="0.25">
      <c r="A27" s="40"/>
      <c r="B27" s="72" t="s">
        <v>164</v>
      </c>
      <c r="C27" s="72" t="s">
        <v>220</v>
      </c>
    </row>
    <row r="28" spans="1:4" s="45" customFormat="1" ht="60" x14ac:dyDescent="0.25">
      <c r="A28" s="40"/>
      <c r="B28" s="72" t="s">
        <v>165</v>
      </c>
      <c r="C28" s="72" t="s">
        <v>221</v>
      </c>
    </row>
    <row r="29" spans="1:4" s="45" customFormat="1" ht="90" x14ac:dyDescent="0.25">
      <c r="A29" s="40"/>
      <c r="B29" s="72" t="s">
        <v>166</v>
      </c>
      <c r="C29" s="72" t="s">
        <v>268</v>
      </c>
    </row>
    <row r="30" spans="1:4" s="45" customFormat="1" ht="75" x14ac:dyDescent="0.25">
      <c r="A30" s="40"/>
      <c r="B30" s="72" t="s">
        <v>167</v>
      </c>
      <c r="C30" s="72" t="s">
        <v>247</v>
      </c>
    </row>
    <row r="31" spans="1:4" s="45" customFormat="1" ht="75" x14ac:dyDescent="0.25">
      <c r="A31" s="40"/>
      <c r="B31" s="72" t="s">
        <v>168</v>
      </c>
      <c r="C31" s="72" t="s">
        <v>247</v>
      </c>
    </row>
    <row r="32" spans="1:4" s="45" customFormat="1" ht="75" x14ac:dyDescent="0.25">
      <c r="A32" s="40"/>
      <c r="B32" s="72" t="s">
        <v>169</v>
      </c>
      <c r="C32" s="72" t="s">
        <v>247</v>
      </c>
    </row>
    <row r="33" spans="1:3" s="45" customFormat="1" ht="75" x14ac:dyDescent="0.25">
      <c r="A33" s="40"/>
      <c r="B33" s="72" t="s">
        <v>170</v>
      </c>
      <c r="C33" s="72" t="s">
        <v>247</v>
      </c>
    </row>
    <row r="34" spans="1:3" s="45" customFormat="1" ht="90" x14ac:dyDescent="0.25">
      <c r="A34" s="40"/>
      <c r="B34" s="72" t="s">
        <v>171</v>
      </c>
      <c r="C34" s="72" t="s">
        <v>248</v>
      </c>
    </row>
    <row r="35" spans="1:3" s="45" customFormat="1" ht="75" x14ac:dyDescent="0.25">
      <c r="A35" s="40"/>
      <c r="B35" s="72" t="s">
        <v>172</v>
      </c>
      <c r="C35" s="72" t="s">
        <v>223</v>
      </c>
    </row>
    <row r="36" spans="1:3" s="45" customFormat="1" ht="30" x14ac:dyDescent="0.25">
      <c r="A36" s="40"/>
      <c r="B36" s="72" t="s">
        <v>173</v>
      </c>
      <c r="C36" s="72" t="s">
        <v>225</v>
      </c>
    </row>
    <row r="37" spans="1:3" s="45" customFormat="1" ht="30" x14ac:dyDescent="0.25">
      <c r="A37" s="40"/>
      <c r="B37" s="72" t="s">
        <v>174</v>
      </c>
      <c r="C37" s="72" t="s">
        <v>226</v>
      </c>
    </row>
    <row r="38" spans="1:3" s="45" customFormat="1" ht="75" x14ac:dyDescent="0.25">
      <c r="A38" s="40"/>
      <c r="B38" s="72" t="s">
        <v>175</v>
      </c>
      <c r="C38" s="72" t="s">
        <v>227</v>
      </c>
    </row>
    <row r="39" spans="1:3" s="45" customFormat="1" ht="45" x14ac:dyDescent="0.25">
      <c r="A39" s="40"/>
      <c r="B39" s="72" t="s">
        <v>176</v>
      </c>
      <c r="C39" s="72" t="s">
        <v>229</v>
      </c>
    </row>
    <row r="40" spans="1:3" s="45" customFormat="1" ht="60" x14ac:dyDescent="0.25">
      <c r="A40" s="40"/>
      <c r="B40" s="72" t="s">
        <v>177</v>
      </c>
      <c r="C40" s="72" t="s">
        <v>230</v>
      </c>
    </row>
    <row r="41" spans="1:3" s="45" customFormat="1" ht="60" x14ac:dyDescent="0.25">
      <c r="A41" s="40"/>
      <c r="B41" s="72" t="s">
        <v>178</v>
      </c>
      <c r="C41" s="72" t="s">
        <v>231</v>
      </c>
    </row>
    <row r="42" spans="1:3" s="45" customFormat="1" ht="30" x14ac:dyDescent="0.25">
      <c r="A42" s="40"/>
      <c r="B42" s="72" t="s">
        <v>179</v>
      </c>
      <c r="C42" s="72" t="s">
        <v>232</v>
      </c>
    </row>
    <row r="43" spans="1:3" s="45" customFormat="1" x14ac:dyDescent="0.25">
      <c r="A43" s="40"/>
      <c r="B43" s="72" t="s">
        <v>180</v>
      </c>
      <c r="C43" s="72" t="s">
        <v>233</v>
      </c>
    </row>
    <row r="44" spans="1:3" s="45" customFormat="1" ht="30" x14ac:dyDescent="0.25">
      <c r="A44" s="40"/>
      <c r="B44" s="72" t="s">
        <v>181</v>
      </c>
      <c r="C44" s="72" t="s">
        <v>233</v>
      </c>
    </row>
    <row r="45" spans="1:3" s="45" customFormat="1" ht="90" x14ac:dyDescent="0.25">
      <c r="A45" s="40"/>
      <c r="B45" s="72" t="s">
        <v>182</v>
      </c>
      <c r="C45" s="72" t="s">
        <v>234</v>
      </c>
    </row>
    <row r="46" spans="1:3" s="45" customFormat="1" ht="60" x14ac:dyDescent="0.25">
      <c r="A46" s="40"/>
      <c r="B46" s="72" t="s">
        <v>183</v>
      </c>
      <c r="C46" s="72" t="s">
        <v>235</v>
      </c>
    </row>
    <row r="47" spans="1:3" s="45" customFormat="1" ht="30" x14ac:dyDescent="0.25">
      <c r="A47" s="40"/>
      <c r="B47" s="72" t="s">
        <v>184</v>
      </c>
      <c r="C47" s="72" t="s">
        <v>237</v>
      </c>
    </row>
    <row r="48" spans="1:3" s="45" customFormat="1" ht="90" x14ac:dyDescent="0.25">
      <c r="A48" s="40"/>
      <c r="B48" s="72" t="s">
        <v>185</v>
      </c>
      <c r="C48" s="72" t="s">
        <v>238</v>
      </c>
    </row>
    <row r="49" spans="1:3" s="45" customFormat="1" ht="45" x14ac:dyDescent="0.25">
      <c r="A49" s="40"/>
      <c r="B49" s="72" t="s">
        <v>186</v>
      </c>
      <c r="C49" s="72" t="s">
        <v>239</v>
      </c>
    </row>
    <row r="50" spans="1:3" s="45" customFormat="1" ht="75" x14ac:dyDescent="0.25">
      <c r="A50" s="40"/>
      <c r="B50" s="72" t="s">
        <v>187</v>
      </c>
      <c r="C50" s="72" t="s">
        <v>240</v>
      </c>
    </row>
    <row r="51" spans="1:3" s="45" customFormat="1" ht="60" x14ac:dyDescent="0.25">
      <c r="A51" s="40"/>
      <c r="B51" s="72" t="s">
        <v>146</v>
      </c>
      <c r="C51" s="72" t="s">
        <v>241</v>
      </c>
    </row>
    <row r="52" spans="1:3" s="45" customFormat="1" ht="60" x14ac:dyDescent="0.25">
      <c r="A52" s="40"/>
      <c r="B52" s="72" t="s">
        <v>188</v>
      </c>
      <c r="C52" s="72" t="s">
        <v>243</v>
      </c>
    </row>
    <row r="53" spans="1:3" s="45" customFormat="1" ht="105" x14ac:dyDescent="0.25">
      <c r="A53" s="40"/>
      <c r="B53" s="72" t="s">
        <v>189</v>
      </c>
      <c r="C53" s="72" t="s">
        <v>244</v>
      </c>
    </row>
    <row r="54" spans="1:3" s="45" customFormat="1" ht="90" x14ac:dyDescent="0.25">
      <c r="A54" s="40"/>
      <c r="B54" s="72" t="s">
        <v>255</v>
      </c>
      <c r="C54" s="76" t="s">
        <v>269</v>
      </c>
    </row>
    <row r="55" spans="1:3" s="45" customFormat="1" x14ac:dyDescent="0.25">
      <c r="A55" s="40"/>
      <c r="B55" s="68" t="s">
        <v>262</v>
      </c>
      <c r="C55" s="68" t="s">
        <v>259</v>
      </c>
    </row>
    <row r="56" spans="1:3" s="45" customFormat="1" ht="30.75" thickBot="1" x14ac:dyDescent="0.3">
      <c r="A56" s="40"/>
      <c r="B56" s="77" t="s">
        <v>263</v>
      </c>
      <c r="C56" s="78" t="s">
        <v>259</v>
      </c>
    </row>
    <row r="57" spans="1:3" s="45" customFormat="1" ht="30.75" thickBot="1" x14ac:dyDescent="0.3">
      <c r="A57" s="40"/>
      <c r="B57" s="77" t="s">
        <v>264</v>
      </c>
      <c r="C57" s="78" t="s">
        <v>259</v>
      </c>
    </row>
    <row r="58" spans="1:3" s="45" customFormat="1" x14ac:dyDescent="0.25">
      <c r="A58" s="40"/>
      <c r="B58" s="68"/>
      <c r="C58" s="73"/>
    </row>
    <row r="59" spans="1:3" s="45" customFormat="1" x14ac:dyDescent="0.25">
      <c r="A59" s="40"/>
      <c r="B59" s="68"/>
      <c r="C59" s="73"/>
    </row>
    <row r="60" spans="1:3" s="45" customFormat="1" x14ac:dyDescent="0.25">
      <c r="A60" s="40"/>
      <c r="B60" s="68"/>
      <c r="C60" s="73"/>
    </row>
    <row r="61" spans="1:3" s="45" customFormat="1" x14ac:dyDescent="0.25">
      <c r="A61" s="40"/>
      <c r="B61" s="68"/>
      <c r="C61" s="73"/>
    </row>
    <row r="62" spans="1:3" s="45" customFormat="1" x14ac:dyDescent="0.25">
      <c r="A62" s="40"/>
      <c r="B62" s="68"/>
      <c r="C62" s="73"/>
    </row>
    <row r="63" spans="1:3" s="45" customFormat="1" x14ac:dyDescent="0.25">
      <c r="A63" s="40"/>
      <c r="B63" s="68"/>
      <c r="C63" s="73"/>
    </row>
    <row r="64" spans="1:3" s="45" customFormat="1" x14ac:dyDescent="0.25">
      <c r="A64" s="40"/>
      <c r="B64" s="68"/>
      <c r="C64" s="73"/>
    </row>
    <row r="65" spans="1:3" s="45" customFormat="1" x14ac:dyDescent="0.25">
      <c r="A65" s="40"/>
      <c r="B65" s="68"/>
      <c r="C65" s="73"/>
    </row>
    <row r="66" spans="1:3" s="45" customFormat="1" x14ac:dyDescent="0.25">
      <c r="A66" s="40"/>
      <c r="B66" s="68"/>
      <c r="C66" s="73"/>
    </row>
    <row r="67" spans="1:3" s="45" customFormat="1" x14ac:dyDescent="0.25">
      <c r="A67" s="40"/>
      <c r="B67" s="68"/>
      <c r="C67" s="73"/>
    </row>
    <row r="68" spans="1:3" s="45" customFormat="1" x14ac:dyDescent="0.25">
      <c r="A68" s="40"/>
      <c r="B68" s="68"/>
      <c r="C68" s="73"/>
    </row>
    <row r="69" spans="1:3" s="45" customFormat="1" x14ac:dyDescent="0.25">
      <c r="A69" s="40"/>
      <c r="B69"/>
      <c r="C69" s="57"/>
    </row>
    <row r="70" spans="1:3" s="45" customFormat="1" x14ac:dyDescent="0.25">
      <c r="A70" s="40"/>
      <c r="B70"/>
      <c r="C70" s="57"/>
    </row>
    <row r="71" spans="1:3" s="45" customFormat="1" x14ac:dyDescent="0.25">
      <c r="A71" s="40"/>
      <c r="B71"/>
      <c r="C71" s="57"/>
    </row>
    <row r="72" spans="1:3" s="45" customFormat="1" x14ac:dyDescent="0.25">
      <c r="A72" s="40"/>
      <c r="B72"/>
      <c r="C72" s="57"/>
    </row>
    <row r="73" spans="1:3" s="45" customFormat="1" x14ac:dyDescent="0.25">
      <c r="A73" s="40"/>
      <c r="B73"/>
      <c r="C73" s="57"/>
    </row>
    <row r="74" spans="1:3" s="45" customFormat="1" x14ac:dyDescent="0.25">
      <c r="A74" s="40"/>
      <c r="B74"/>
      <c r="C74" s="57"/>
    </row>
    <row r="75" spans="1:3" s="45" customFormat="1" x14ac:dyDescent="0.25">
      <c r="A75" s="40"/>
      <c r="B75"/>
      <c r="C75" s="57"/>
    </row>
    <row r="76" spans="1:3" s="45" customFormat="1" x14ac:dyDescent="0.25">
      <c r="A76" s="40"/>
      <c r="B76"/>
      <c r="C76" s="57"/>
    </row>
    <row r="77" spans="1:3" s="45" customFormat="1" x14ac:dyDescent="0.25">
      <c r="A77" s="40"/>
      <c r="B77"/>
      <c r="C77" s="57"/>
    </row>
    <row r="78" spans="1:3" s="45" customFormat="1" x14ac:dyDescent="0.25">
      <c r="A78" s="40"/>
      <c r="B78"/>
      <c r="C78" s="57"/>
    </row>
    <row r="79" spans="1:3" s="45" customFormat="1" x14ac:dyDescent="0.25">
      <c r="A79" s="40"/>
      <c r="B79"/>
      <c r="C79" s="57"/>
    </row>
    <row r="80" spans="1:3" s="45" customFormat="1" x14ac:dyDescent="0.25">
      <c r="A80" s="40"/>
      <c r="B80"/>
      <c r="C80" s="57"/>
    </row>
    <row r="81" spans="1:3" s="45" customFormat="1" x14ac:dyDescent="0.25">
      <c r="A81" s="40"/>
      <c r="B81"/>
      <c r="C81" s="57"/>
    </row>
    <row r="82" spans="1:3" s="45" customFormat="1" x14ac:dyDescent="0.25">
      <c r="A82" s="40"/>
      <c r="B82"/>
      <c r="C82" s="57"/>
    </row>
    <row r="83" spans="1:3" s="45" customFormat="1" x14ac:dyDescent="0.25">
      <c r="A83" s="40"/>
      <c r="B83"/>
      <c r="C83" s="57"/>
    </row>
    <row r="84" spans="1:3" s="45" customFormat="1" x14ac:dyDescent="0.25">
      <c r="A84" s="40"/>
      <c r="B84"/>
      <c r="C84" s="57"/>
    </row>
    <row r="85" spans="1:3" s="45" customFormat="1" x14ac:dyDescent="0.25">
      <c r="A85" s="40"/>
      <c r="B85"/>
      <c r="C85" s="57"/>
    </row>
    <row r="86" spans="1:3" s="45" customFormat="1" x14ac:dyDescent="0.25">
      <c r="A86" s="40"/>
      <c r="B86"/>
      <c r="C86" s="57"/>
    </row>
    <row r="87" spans="1:3" s="45" customFormat="1" x14ac:dyDescent="0.25">
      <c r="A87" s="40"/>
      <c r="B87"/>
      <c r="C87" s="57"/>
    </row>
    <row r="88" spans="1:3" s="45" customFormat="1" x14ac:dyDescent="0.25">
      <c r="A88" s="40"/>
      <c r="B88"/>
      <c r="C88" s="57"/>
    </row>
    <row r="89" spans="1:3" s="45" customFormat="1" x14ac:dyDescent="0.25">
      <c r="A89" s="40"/>
      <c r="B89"/>
      <c r="C89" s="57"/>
    </row>
    <row r="90" spans="1:3" s="45" customFormat="1" x14ac:dyDescent="0.25">
      <c r="A90" s="40"/>
      <c r="B90"/>
      <c r="C90" s="57"/>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s="59"/>
      <c r="C104" s="59"/>
    </row>
    <row r="105" spans="1:3" s="45" customFormat="1" x14ac:dyDescent="0.25">
      <c r="A105" s="40"/>
      <c r="B105" s="59"/>
      <c r="C105" s="59"/>
    </row>
    <row r="106" spans="1:3" s="45" customFormat="1" x14ac:dyDescent="0.25">
      <c r="A106" s="40"/>
      <c r="B106" s="59"/>
      <c r="C106" s="60"/>
    </row>
    <row r="107" spans="1:3" s="45" customFormat="1" x14ac:dyDescent="0.25">
      <c r="A107" s="40"/>
      <c r="B107" s="59"/>
      <c r="C107" s="60"/>
    </row>
    <row r="108" spans="1:3" s="45" customFormat="1" x14ac:dyDescent="0.25">
      <c r="A108" s="40"/>
      <c r="B108" s="59"/>
      <c r="C108" s="60"/>
    </row>
    <row r="109" spans="1:3" s="45" customFormat="1" x14ac:dyDescent="0.25">
      <c r="A109" s="40"/>
      <c r="B109" s="59"/>
      <c r="C109" s="60"/>
    </row>
    <row r="110" spans="1:3" s="45" customFormat="1" x14ac:dyDescent="0.25">
      <c r="A110" s="40"/>
      <c r="B110" s="59"/>
      <c r="C110" s="60"/>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pivotTables="0"/>
  <hyperlinks>
    <hyperlink ref="E3" location="'Indice Schede'!A1" display="Torna all'indice" xr:uid="{00000000-0004-0000-0200-000000000000}"/>
    <hyperlink ref="E5" location="'Prospetto Finale'!A1" display="Vai prospetto finale" xr:uid="{00000000-0004-0000-0200-000001000000}"/>
  </hyperlinks>
  <pageMargins left="0.7" right="0.7" top="0.75" bottom="0.75" header="0.3" footer="0.3"/>
  <pageSetup paperSize="9" scale="74"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Schede'!B38,"non utilizzata")</f>
        <v>27</v>
      </c>
      <c r="D2" s="113" t="s">
        <v>80</v>
      </c>
      <c r="E2" s="114"/>
      <c r="F2" s="67" t="s">
        <v>36</v>
      </c>
      <c r="H2" t="s">
        <v>36</v>
      </c>
    </row>
    <row r="3" spans="1:8" ht="45" customHeight="1" thickBot="1" x14ac:dyDescent="0.3">
      <c r="A3" s="119" t="s">
        <v>20</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61.5" customHeight="1" thickBot="1" x14ac:dyDescent="0.3">
      <c r="A47" s="107" t="s">
        <v>247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D00-000000000000}">
      <formula1>$G$13:$G$15</formula1>
    </dataValidation>
    <dataValidation type="list" allowBlank="1" showInputMessage="1" showErrorMessage="1" promptTitle="Criterio" prompt="Selezionare una delle possibili opzioni dal menu a tendina" sqref="B13" xr:uid="{00000000-0002-0000-1D00-000001000000}">
      <formula1>$G$17:$G$20</formula1>
    </dataValidation>
    <dataValidation type="list" allowBlank="1" showInputMessage="1" showErrorMessage="1" promptTitle="Criterio" prompt="Selezionare una delle possibili opzioni dal menu a tendina" sqref="B7" xr:uid="{00000000-0002-0000-1D00-000002000000}">
      <formula1>$G$5:$G$10</formula1>
    </dataValidation>
    <dataValidation type="list" allowBlank="1" showInputMessage="1" showErrorMessage="1" promptTitle="Criterio" prompt="Selezionare una delle possibili opzioni dal menu a tendina" sqref="B16" xr:uid="{00000000-0002-0000-1D00-000003000000}">
      <formula1>$G$22:$G$25</formula1>
    </dataValidation>
    <dataValidation type="list" allowBlank="1" showInputMessage="1" showErrorMessage="1" promptTitle="Criterio" prompt="Selezionare una delle possibili opzioni dal menu a tendina" sqref="B19" xr:uid="{00000000-0002-0000-1D00-000004000000}">
      <formula1>$G$27:$G$29</formula1>
    </dataValidation>
    <dataValidation type="list" allowBlank="1" showInputMessage="1" showErrorMessage="1" promptTitle="Criterio" prompt="Selezionare una delle possibili opzioni dal menu a tendina" sqref="B22" xr:uid="{00000000-0002-0000-1D00-000005000000}">
      <formula1>$G$31:$G$36</formula1>
    </dataValidation>
    <dataValidation type="list" allowBlank="1" showInputMessage="1" showErrorMessage="1" promptTitle="Seleziona" prompt="Selezionare una delle possibili opzioni dal menu a tendina" sqref="F2" xr:uid="{00000000-0002-0000-1D00-000006000000}">
      <formula1>$H$2:$H$3</formula1>
    </dataValidation>
    <dataValidation type="list" allowBlank="1" showInputMessage="1" showErrorMessage="1" promptTitle="Impatto" prompt="Selezionare una delle possibili opzioni dal menu a tendina" sqref="B29" xr:uid="{00000000-0002-0000-1D00-000007000000}">
      <formula1>$G$38:$G$43</formula1>
    </dataValidation>
    <dataValidation type="list" allowBlank="1" showInputMessage="1" showErrorMessage="1" promptTitle="Impatto" prompt="Selezionare una delle possibili opzioni dal menu a tendina" sqref="B32" xr:uid="{00000000-0002-0000-1D00-000008000000}">
      <formula1>$G$27:$G$29</formula1>
    </dataValidation>
    <dataValidation type="list" allowBlank="1" showInputMessage="1" showErrorMessage="1" promptTitle="Impatto" prompt="Selezionare una delle possibili opzioni dal menu a tendina" sqref="B35" xr:uid="{00000000-0002-0000-1D00-000009000000}">
      <formula1>$G$48:$G$54</formula1>
    </dataValidation>
    <dataValidation type="list" allowBlank="1" showInputMessage="1" showErrorMessage="1" promptTitle="Impatto" prompt="Selezionare una delle possibili opzioni dal menu a tendina" sqref="B38" xr:uid="{00000000-0002-0000-1D00-00000A000000}">
      <formula1>$G$56:$G$61</formula1>
    </dataValidation>
  </dataValidations>
  <hyperlinks>
    <hyperlink ref="D4:F4" location="'Indice Schede'!A1" display="Torna all'indice" xr:uid="{00000000-0004-0000-1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Schede'!B39,"non utilizzata")</f>
        <v>28</v>
      </c>
      <c r="D2" s="113" t="s">
        <v>80</v>
      </c>
      <c r="E2" s="114"/>
      <c r="F2" s="67" t="s">
        <v>36</v>
      </c>
      <c r="H2" t="s">
        <v>36</v>
      </c>
    </row>
    <row r="3" spans="1:8" ht="45" customHeight="1" thickBot="1" x14ac:dyDescent="0.3">
      <c r="A3" s="119" t="s">
        <v>21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4.375</v>
      </c>
    </row>
    <row r="45" spans="1:8" ht="30" customHeight="1" thickBot="1" x14ac:dyDescent="0.3">
      <c r="A45" s="34"/>
      <c r="B45" s="35"/>
    </row>
    <row r="46" spans="1:8" ht="30" customHeight="1" thickBot="1" x14ac:dyDescent="0.3">
      <c r="A46" s="109" t="s">
        <v>119</v>
      </c>
      <c r="B46" s="110"/>
    </row>
    <row r="47" spans="1:8" ht="76.5" customHeight="1" thickBot="1" x14ac:dyDescent="0.3">
      <c r="A47" s="107" t="s">
        <v>248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E00-000000000000}">
      <formula1>$G$56:$G$61</formula1>
    </dataValidation>
    <dataValidation type="list" allowBlank="1" showInputMessage="1" showErrorMessage="1" promptTitle="Impatto" prompt="Selezionare una delle possibili opzioni dal menu a tendina" sqref="B35" xr:uid="{00000000-0002-0000-1E00-000001000000}">
      <formula1>$G$48:$G$54</formula1>
    </dataValidation>
    <dataValidation type="list" allowBlank="1" showInputMessage="1" showErrorMessage="1" promptTitle="Impatto" prompt="Selezionare una delle possibili opzioni dal menu a tendina" sqref="B32" xr:uid="{00000000-0002-0000-1E00-000002000000}">
      <formula1>$G$27:$G$29</formula1>
    </dataValidation>
    <dataValidation type="list" allowBlank="1" showInputMessage="1" showErrorMessage="1" promptTitle="Impatto" prompt="Selezionare una delle possibili opzioni dal menu a tendina" sqref="B29" xr:uid="{00000000-0002-0000-1E00-000003000000}">
      <formula1>$G$38:$G$43</formula1>
    </dataValidation>
    <dataValidation type="list" allowBlank="1" showInputMessage="1" showErrorMessage="1" promptTitle="Seleziona" prompt="Selezionare una delle possibili opzioni dal menu a tendina" sqref="F2" xr:uid="{00000000-0002-0000-1E00-000004000000}">
      <formula1>$H$2:$H$3</formula1>
    </dataValidation>
    <dataValidation type="list" allowBlank="1" showInputMessage="1" showErrorMessage="1" promptTitle="Criterio" prompt="Selezionare una delle possibili opzioni dal menu a tendina" sqref="B22" xr:uid="{00000000-0002-0000-1E00-000005000000}">
      <formula1>$G$31:$G$36</formula1>
    </dataValidation>
    <dataValidation type="list" allowBlank="1" showInputMessage="1" showErrorMessage="1" promptTitle="Criterio" prompt="Selezionare una delle possibili opzioni dal menu a tendina" sqref="B19" xr:uid="{00000000-0002-0000-1E00-000006000000}">
      <formula1>$G$27:$G$29</formula1>
    </dataValidation>
    <dataValidation type="list" allowBlank="1" showInputMessage="1" showErrorMessage="1" promptTitle="Criterio" prompt="Selezionare una delle possibili opzioni dal menu a tendina" sqref="B16" xr:uid="{00000000-0002-0000-1E00-000007000000}">
      <formula1>$G$22:$G$25</formula1>
    </dataValidation>
    <dataValidation type="list" allowBlank="1" showInputMessage="1" showErrorMessage="1" promptTitle="Criterio" prompt="Selezionare una delle possibili opzioni dal menu a tendina" sqref="B7" xr:uid="{00000000-0002-0000-1E00-000008000000}">
      <formula1>$G$5:$G$10</formula1>
    </dataValidation>
    <dataValidation type="list" allowBlank="1" showInputMessage="1" showErrorMessage="1" promptTitle="Criterio" prompt="Selezionare una delle possibili opzioni dal menu a tendina" sqref="B13" xr:uid="{00000000-0002-0000-1E00-000009000000}">
      <formula1>$G$17:$G$20</formula1>
    </dataValidation>
    <dataValidation type="list" allowBlank="1" showInputMessage="1" showErrorMessage="1" promptTitle="Criterio" prompt="Selezionare una delle possibili opzioni dal menu a tendina" sqref="B10" xr:uid="{00000000-0002-0000-1E00-00000A000000}">
      <formula1>$G$13:$G$15</formula1>
    </dataValidation>
  </dataValidations>
  <hyperlinks>
    <hyperlink ref="D4:F4" location="'Indice Schede'!A1" display="Torna all'indice" xr:uid="{00000000-0004-0000-1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Schede'!B40,"non utilizzata")</f>
        <v>29</v>
      </c>
      <c r="D2" s="113" t="s">
        <v>80</v>
      </c>
      <c r="E2" s="114"/>
      <c r="F2" s="67" t="s">
        <v>36</v>
      </c>
      <c r="H2" t="s">
        <v>36</v>
      </c>
    </row>
    <row r="3" spans="1:8" ht="45" customHeight="1" thickBot="1" x14ac:dyDescent="0.3">
      <c r="A3" s="119" t="s">
        <v>22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73</v>
      </c>
      <c r="G22" s="7" t="s">
        <v>77</v>
      </c>
      <c r="H22" t="s">
        <v>76</v>
      </c>
    </row>
    <row r="23" spans="1:8" ht="30" customHeight="1" thickBot="1" x14ac:dyDescent="0.3">
      <c r="A23" s="15" t="s">
        <v>49</v>
      </c>
      <c r="B23" s="30">
        <f>VLOOKUP(B22,G31:H36,2,FALSE)</f>
        <v>5</v>
      </c>
      <c r="G23" s="11" t="s">
        <v>61</v>
      </c>
      <c r="H23">
        <v>1</v>
      </c>
    </row>
    <row r="24" spans="1:8" ht="30" customHeight="1" thickBot="1" x14ac:dyDescent="0.3">
      <c r="A24" s="19" t="s">
        <v>74</v>
      </c>
      <c r="B24" s="31">
        <f>IFERROR((B8+B11+B14+B17+B20+B23)/6,"-")</f>
        <v>3.6666666666666665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4.583333333333333</v>
      </c>
    </row>
    <row r="45" spans="1:8" ht="30" customHeight="1" thickBot="1" x14ac:dyDescent="0.3">
      <c r="A45" s="34"/>
      <c r="B45" s="35"/>
    </row>
    <row r="46" spans="1:8" ht="30" customHeight="1" thickBot="1" x14ac:dyDescent="0.3">
      <c r="A46" s="109" t="s">
        <v>119</v>
      </c>
      <c r="B46" s="110"/>
    </row>
    <row r="47" spans="1:8" ht="66.75" customHeight="1" thickBot="1" x14ac:dyDescent="0.3">
      <c r="A47" s="107" t="s">
        <v>224</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1F00-000000000000}">
      <formula1>$G$13:$G$15</formula1>
    </dataValidation>
    <dataValidation type="list" allowBlank="1" showInputMessage="1" showErrorMessage="1" promptTitle="Criterio" prompt="Selezionare una delle possibili opzioni dal menu a tendina" sqref="B13" xr:uid="{00000000-0002-0000-1F00-000001000000}">
      <formula1>$G$17:$G$20</formula1>
    </dataValidation>
    <dataValidation type="list" allowBlank="1" showInputMessage="1" showErrorMessage="1" promptTitle="Criterio" prompt="Selezionare una delle possibili opzioni dal menu a tendina" sqref="B7" xr:uid="{00000000-0002-0000-1F00-000002000000}">
      <formula1>$G$5:$G$10</formula1>
    </dataValidation>
    <dataValidation type="list" allowBlank="1" showInputMessage="1" showErrorMessage="1" promptTitle="Criterio" prompt="Selezionare una delle possibili opzioni dal menu a tendina" sqref="B16" xr:uid="{00000000-0002-0000-1F00-000003000000}">
      <formula1>$G$22:$G$25</formula1>
    </dataValidation>
    <dataValidation type="list" allowBlank="1" showInputMessage="1" showErrorMessage="1" promptTitle="Criterio" prompt="Selezionare una delle possibili opzioni dal menu a tendina" sqref="B19" xr:uid="{00000000-0002-0000-1F00-000004000000}">
      <formula1>$G$27:$G$29</formula1>
    </dataValidation>
    <dataValidation type="list" allowBlank="1" showInputMessage="1" showErrorMessage="1" promptTitle="Criterio" prompt="Selezionare una delle possibili opzioni dal menu a tendina" sqref="B22" xr:uid="{00000000-0002-0000-1F00-000005000000}">
      <formula1>$G$31:$G$36</formula1>
    </dataValidation>
    <dataValidation type="list" allowBlank="1" showInputMessage="1" showErrorMessage="1" promptTitle="Seleziona" prompt="Selezionare una delle possibili opzioni dal menu a tendina" sqref="F2" xr:uid="{00000000-0002-0000-1F00-000006000000}">
      <formula1>$H$2:$H$3</formula1>
    </dataValidation>
    <dataValidation type="list" allowBlank="1" showInputMessage="1" showErrorMessage="1" promptTitle="Impatto" prompt="Selezionare una delle possibili opzioni dal menu a tendina" sqref="B29" xr:uid="{00000000-0002-0000-1F00-000007000000}">
      <formula1>$G$38:$G$43</formula1>
    </dataValidation>
    <dataValidation type="list" allowBlank="1" showInputMessage="1" showErrorMessage="1" promptTitle="Impatto" prompt="Selezionare una delle possibili opzioni dal menu a tendina" sqref="B32" xr:uid="{00000000-0002-0000-1F00-000008000000}">
      <formula1>$G$27:$G$29</formula1>
    </dataValidation>
    <dataValidation type="list" allowBlank="1" showInputMessage="1" showErrorMessage="1" promptTitle="Impatto" prompt="Selezionare una delle possibili opzioni dal menu a tendina" sqref="B35" xr:uid="{00000000-0002-0000-1F00-000009000000}">
      <formula1>$G$48:$G$54</formula1>
    </dataValidation>
    <dataValidation type="list" allowBlank="1" showInputMessage="1" showErrorMessage="1" promptTitle="Impatto" prompt="Selezionare una delle possibili opzioni dal menu a tendina" sqref="B38" xr:uid="{00000000-0002-0000-1F00-00000A000000}">
      <formula1>$G$56:$G$61</formula1>
    </dataValidation>
  </dataValidations>
  <hyperlinks>
    <hyperlink ref="D4:F4" location="'Indice Schede'!A1" display="Torna all'indice" xr:uid="{00000000-0004-0000-1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Schede'!B41,"non utilizzata")</f>
        <v>30</v>
      </c>
      <c r="D2" s="113" t="s">
        <v>80</v>
      </c>
      <c r="E2" s="114"/>
      <c r="F2" s="67" t="s">
        <v>36</v>
      </c>
      <c r="H2" t="s">
        <v>36</v>
      </c>
    </row>
    <row r="3" spans="1:8" ht="45" customHeight="1" thickBot="1" x14ac:dyDescent="0.3">
      <c r="A3" s="119" t="s">
        <v>127</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9" t="s">
        <v>119</v>
      </c>
      <c r="B46" s="110"/>
    </row>
    <row r="47" spans="1:8" ht="30" customHeight="1" thickBot="1" x14ac:dyDescent="0.3">
      <c r="A47" s="107" t="s">
        <v>225</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000-000000000000}">
      <formula1>$G$56:$G$61</formula1>
    </dataValidation>
    <dataValidation type="list" allowBlank="1" showInputMessage="1" showErrorMessage="1" promptTitle="Impatto" prompt="Selezionare una delle possibili opzioni dal menu a tendina" sqref="B35" xr:uid="{00000000-0002-0000-2000-000001000000}">
      <formula1>$G$48:$G$54</formula1>
    </dataValidation>
    <dataValidation type="list" allowBlank="1" showInputMessage="1" showErrorMessage="1" promptTitle="Impatto" prompt="Selezionare una delle possibili opzioni dal menu a tendina" sqref="B32" xr:uid="{00000000-0002-0000-2000-000002000000}">
      <formula1>$G$27:$G$29</formula1>
    </dataValidation>
    <dataValidation type="list" allowBlank="1" showInputMessage="1" showErrorMessage="1" promptTitle="Impatto" prompt="Selezionare una delle possibili opzioni dal menu a tendina" sqref="B29" xr:uid="{00000000-0002-0000-2000-000003000000}">
      <formula1>$G$38:$G$43</formula1>
    </dataValidation>
    <dataValidation type="list" allowBlank="1" showInputMessage="1" showErrorMessage="1" promptTitle="Seleziona" prompt="Selezionare una delle possibili opzioni dal menu a tendina" sqref="F2" xr:uid="{00000000-0002-0000-2000-000004000000}">
      <formula1>$H$2:$H$3</formula1>
    </dataValidation>
    <dataValidation type="list" allowBlank="1" showInputMessage="1" showErrorMessage="1" promptTitle="Criterio" prompt="Selezionare una delle possibili opzioni dal menu a tendina" sqref="B22" xr:uid="{00000000-0002-0000-2000-000005000000}">
      <formula1>$G$31:$G$36</formula1>
    </dataValidation>
    <dataValidation type="list" allowBlank="1" showInputMessage="1" showErrorMessage="1" promptTitle="Criterio" prompt="Selezionare una delle possibili opzioni dal menu a tendina" sqref="B19" xr:uid="{00000000-0002-0000-2000-000006000000}">
      <formula1>$G$27:$G$29</formula1>
    </dataValidation>
    <dataValidation type="list" allowBlank="1" showInputMessage="1" showErrorMessage="1" promptTitle="Criterio" prompt="Selezionare una delle possibili opzioni dal menu a tendina" sqref="B16" xr:uid="{00000000-0002-0000-2000-000007000000}">
      <formula1>$G$22:$G$25</formula1>
    </dataValidation>
    <dataValidation type="list" allowBlank="1" showInputMessage="1" showErrorMessage="1" promptTitle="Criterio" prompt="Selezionare una delle possibili opzioni dal menu a tendina" sqref="B7" xr:uid="{00000000-0002-0000-2000-000008000000}">
      <formula1>$G$5:$G$10</formula1>
    </dataValidation>
    <dataValidation type="list" allowBlank="1" showInputMessage="1" showErrorMessage="1" promptTitle="Criterio" prompt="Selezionare una delle possibili opzioni dal menu a tendina" sqref="B13" xr:uid="{00000000-0002-0000-2000-000009000000}">
      <formula1>$G$17:$G$20</formula1>
    </dataValidation>
    <dataValidation type="list" allowBlank="1" showInputMessage="1" showErrorMessage="1" promptTitle="Criterio" prompt="Selezionare una delle possibili opzioni dal menu a tendina" sqref="B10" xr:uid="{00000000-0002-0000-2000-00000A000000}">
      <formula1>$G$13:$G$15</formula1>
    </dataValidation>
  </dataValidations>
  <hyperlinks>
    <hyperlink ref="D4:F4" location="'Indice Schede'!A1" display="Torna all'indice" xr:uid="{00000000-0004-0000-2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Schede'!B42,"non utilizzata")</f>
        <v>31</v>
      </c>
      <c r="D2" s="113" t="s">
        <v>80</v>
      </c>
      <c r="E2" s="114"/>
      <c r="F2" s="67" t="s">
        <v>36</v>
      </c>
      <c r="H2" t="s">
        <v>36</v>
      </c>
    </row>
    <row r="3" spans="1:8" ht="45" customHeight="1" thickBot="1" x14ac:dyDescent="0.3">
      <c r="A3" s="119" t="s">
        <v>128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9" t="s">
        <v>119</v>
      </c>
      <c r="B46" s="110"/>
    </row>
    <row r="47" spans="1:8" ht="30" customHeight="1" thickBot="1" x14ac:dyDescent="0.3">
      <c r="A47" s="107" t="s">
        <v>226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100-000000000000}">
      <formula1>$G$13:$G$15</formula1>
    </dataValidation>
    <dataValidation type="list" allowBlank="1" showInputMessage="1" showErrorMessage="1" promptTitle="Criterio" prompt="Selezionare una delle possibili opzioni dal menu a tendina" sqref="B13" xr:uid="{00000000-0002-0000-2100-000001000000}">
      <formula1>$G$17:$G$20</formula1>
    </dataValidation>
    <dataValidation type="list" allowBlank="1" showInputMessage="1" showErrorMessage="1" promptTitle="Criterio" prompt="Selezionare una delle possibili opzioni dal menu a tendina" sqref="B7" xr:uid="{00000000-0002-0000-2100-000002000000}">
      <formula1>$G$5:$G$10</formula1>
    </dataValidation>
    <dataValidation type="list" allowBlank="1" showInputMessage="1" showErrorMessage="1" promptTitle="Criterio" prompt="Selezionare una delle possibili opzioni dal menu a tendina" sqref="B16" xr:uid="{00000000-0002-0000-2100-000003000000}">
      <formula1>$G$22:$G$25</formula1>
    </dataValidation>
    <dataValidation type="list" allowBlank="1" showInputMessage="1" showErrorMessage="1" promptTitle="Criterio" prompt="Selezionare una delle possibili opzioni dal menu a tendina" sqref="B19" xr:uid="{00000000-0002-0000-2100-000004000000}">
      <formula1>$G$27:$G$29</formula1>
    </dataValidation>
    <dataValidation type="list" allowBlank="1" showInputMessage="1" showErrorMessage="1" promptTitle="Criterio" prompt="Selezionare una delle possibili opzioni dal menu a tendina" sqref="B22" xr:uid="{00000000-0002-0000-2100-000005000000}">
      <formula1>$G$31:$G$36</formula1>
    </dataValidation>
    <dataValidation type="list" allowBlank="1" showInputMessage="1" showErrorMessage="1" promptTitle="Seleziona" prompt="Selezionare una delle possibili opzioni dal menu a tendina" sqref="F2" xr:uid="{00000000-0002-0000-2100-000006000000}">
      <formula1>$H$2:$H$3</formula1>
    </dataValidation>
    <dataValidation type="list" allowBlank="1" showInputMessage="1" showErrorMessage="1" promptTitle="Impatto" prompt="Selezionare una delle possibili opzioni dal menu a tendina" sqref="B29" xr:uid="{00000000-0002-0000-2100-000007000000}">
      <formula1>$G$38:$G$43</formula1>
    </dataValidation>
    <dataValidation type="list" allowBlank="1" showInputMessage="1" showErrorMessage="1" promptTitle="Impatto" prompt="Selezionare una delle possibili opzioni dal menu a tendina" sqref="B32" xr:uid="{00000000-0002-0000-2100-000008000000}">
      <formula1>$G$27:$G$29</formula1>
    </dataValidation>
    <dataValidation type="list" allowBlank="1" showInputMessage="1" showErrorMessage="1" promptTitle="Impatto" prompt="Selezionare una delle possibili opzioni dal menu a tendina" sqref="B35" xr:uid="{00000000-0002-0000-2100-000009000000}">
      <formula1>$G$48:$G$54</formula1>
    </dataValidation>
    <dataValidation type="list" allowBlank="1" showInputMessage="1" showErrorMessage="1" promptTitle="Impatto" prompt="Selezionare una delle possibili opzioni dal menu a tendina" sqref="B38" xr:uid="{00000000-0002-0000-2100-00000A000000}">
      <formula1>$G$56:$G$61</formula1>
    </dataValidation>
  </dataValidations>
  <hyperlinks>
    <hyperlink ref="D4:F4" location="'Indice Schede'!A1" display="Torna all'indice" xr:uid="{00000000-0004-0000-2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Schede'!B43,"non utilizzata")</f>
        <v>32</v>
      </c>
      <c r="D2" s="113" t="s">
        <v>80</v>
      </c>
      <c r="E2" s="114"/>
      <c r="F2" s="67" t="s">
        <v>36</v>
      </c>
      <c r="H2" t="s">
        <v>36</v>
      </c>
    </row>
    <row r="3" spans="1:8" ht="45" customHeight="1" thickBot="1" x14ac:dyDescent="0.3">
      <c r="A3" s="119" t="s">
        <v>23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119</v>
      </c>
      <c r="B46" s="110"/>
    </row>
    <row r="47" spans="1:8" ht="62.25" customHeight="1" thickBot="1" x14ac:dyDescent="0.3">
      <c r="A47" s="107" t="s">
        <v>228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200-000000000000}">
      <formula1>$G$56:$G$61</formula1>
    </dataValidation>
    <dataValidation type="list" allowBlank="1" showInputMessage="1" showErrorMessage="1" promptTitle="Impatto" prompt="Selezionare una delle possibili opzioni dal menu a tendina" sqref="B35" xr:uid="{00000000-0002-0000-2200-000001000000}">
      <formula1>$G$48:$G$54</formula1>
    </dataValidation>
    <dataValidation type="list" allowBlank="1" showInputMessage="1" showErrorMessage="1" promptTitle="Impatto" prompt="Selezionare una delle possibili opzioni dal menu a tendina" sqref="B32" xr:uid="{00000000-0002-0000-2200-000002000000}">
      <formula1>$G$27:$G$29</formula1>
    </dataValidation>
    <dataValidation type="list" allowBlank="1" showInputMessage="1" showErrorMessage="1" promptTitle="Impatto" prompt="Selezionare una delle possibili opzioni dal menu a tendina" sqref="B29" xr:uid="{00000000-0002-0000-2200-000003000000}">
      <formula1>$G$38:$G$43</formula1>
    </dataValidation>
    <dataValidation type="list" allowBlank="1" showInputMessage="1" showErrorMessage="1" promptTitle="Seleziona" prompt="Selezionare una delle possibili opzioni dal menu a tendina" sqref="F2" xr:uid="{00000000-0002-0000-2200-000004000000}">
      <formula1>$H$2:$H$3</formula1>
    </dataValidation>
    <dataValidation type="list" allowBlank="1" showInputMessage="1" showErrorMessage="1" promptTitle="Criterio" prompt="Selezionare una delle possibili opzioni dal menu a tendina" sqref="B22" xr:uid="{00000000-0002-0000-2200-000005000000}">
      <formula1>$G$31:$G$36</formula1>
    </dataValidation>
    <dataValidation type="list" allowBlank="1" showInputMessage="1" showErrorMessage="1" promptTitle="Criterio" prompt="Selezionare una delle possibili opzioni dal menu a tendina" sqref="B19" xr:uid="{00000000-0002-0000-2200-000006000000}">
      <formula1>$G$27:$G$29</formula1>
    </dataValidation>
    <dataValidation type="list" allowBlank="1" showInputMessage="1" showErrorMessage="1" promptTitle="Criterio" prompt="Selezionare una delle possibili opzioni dal menu a tendina" sqref="B16" xr:uid="{00000000-0002-0000-2200-000007000000}">
      <formula1>$G$22:$G$25</formula1>
    </dataValidation>
    <dataValidation type="list" allowBlank="1" showInputMessage="1" showErrorMessage="1" promptTitle="Criterio" prompt="Selezionare una delle possibili opzioni dal menu a tendina" sqref="B7" xr:uid="{00000000-0002-0000-2200-000008000000}">
      <formula1>$G$5:$G$10</formula1>
    </dataValidation>
    <dataValidation type="list" allowBlank="1" showInputMessage="1" showErrorMessage="1" promptTitle="Criterio" prompt="Selezionare una delle possibili opzioni dal menu a tendina" sqref="B13" xr:uid="{00000000-0002-0000-2200-000009000000}">
      <formula1>$G$17:$G$20</formula1>
    </dataValidation>
    <dataValidation type="list" allowBlank="1" showInputMessage="1" showErrorMessage="1" promptTitle="Criterio" prompt="Selezionare una delle possibili opzioni dal menu a tendina" sqref="B10" xr:uid="{00000000-0002-0000-2200-00000A000000}">
      <formula1>$G$13:$G$15</formula1>
    </dataValidation>
  </dataValidations>
  <hyperlinks>
    <hyperlink ref="D4:F4" location="'Indice Schede'!A1" display="Torna all'indice" xr:uid="{00000000-0004-0000-2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Schede'!B44,"non utilizzata")</f>
        <v>33</v>
      </c>
      <c r="D2" s="113" t="s">
        <v>80</v>
      </c>
      <c r="E2" s="114"/>
      <c r="F2" s="67" t="s">
        <v>36</v>
      </c>
      <c r="H2" t="s">
        <v>36</v>
      </c>
    </row>
    <row r="3" spans="1:8" ht="45" customHeight="1" thickBot="1" x14ac:dyDescent="0.3">
      <c r="A3" s="119" t="s">
        <v>24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9" t="s">
        <v>119</v>
      </c>
      <c r="B46" s="110"/>
    </row>
    <row r="47" spans="1:8" ht="37.5" customHeight="1" thickBot="1" x14ac:dyDescent="0.3">
      <c r="A47" s="107" t="s">
        <v>229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300-000000000000}">
      <formula1>$G$13:$G$15</formula1>
    </dataValidation>
    <dataValidation type="list" allowBlank="1" showInputMessage="1" showErrorMessage="1" promptTitle="Criterio" prompt="Selezionare una delle possibili opzioni dal menu a tendina" sqref="B13" xr:uid="{00000000-0002-0000-2300-000001000000}">
      <formula1>$G$17:$G$20</formula1>
    </dataValidation>
    <dataValidation type="list" allowBlank="1" showInputMessage="1" showErrorMessage="1" promptTitle="Criterio" prompt="Selezionare una delle possibili opzioni dal menu a tendina" sqref="B7" xr:uid="{00000000-0002-0000-2300-000002000000}">
      <formula1>$G$5:$G$10</formula1>
    </dataValidation>
    <dataValidation type="list" allowBlank="1" showInputMessage="1" showErrorMessage="1" promptTitle="Criterio" prompt="Selezionare una delle possibili opzioni dal menu a tendina" sqref="B16" xr:uid="{00000000-0002-0000-2300-000003000000}">
      <formula1>$G$22:$G$25</formula1>
    </dataValidation>
    <dataValidation type="list" allowBlank="1" showInputMessage="1" showErrorMessage="1" promptTitle="Criterio" prompt="Selezionare una delle possibili opzioni dal menu a tendina" sqref="B19" xr:uid="{00000000-0002-0000-2300-000004000000}">
      <formula1>$G$27:$G$29</formula1>
    </dataValidation>
    <dataValidation type="list" allowBlank="1" showInputMessage="1" showErrorMessage="1" promptTitle="Criterio" prompt="Selezionare una delle possibili opzioni dal menu a tendina" sqref="B22" xr:uid="{00000000-0002-0000-2300-000005000000}">
      <formula1>$G$31:$G$36</formula1>
    </dataValidation>
    <dataValidation type="list" allowBlank="1" showInputMessage="1" showErrorMessage="1" promptTitle="Seleziona" prompt="Selezionare una delle possibili opzioni dal menu a tendina" sqref="F2" xr:uid="{00000000-0002-0000-2300-000006000000}">
      <formula1>$H$2:$H$3</formula1>
    </dataValidation>
    <dataValidation type="list" allowBlank="1" showInputMessage="1" showErrorMessage="1" promptTitle="Impatto" prompt="Selezionare una delle possibili opzioni dal menu a tendina" sqref="B29" xr:uid="{00000000-0002-0000-2300-000007000000}">
      <formula1>$G$38:$G$43</formula1>
    </dataValidation>
    <dataValidation type="list" allowBlank="1" showInputMessage="1" showErrorMessage="1" promptTitle="Impatto" prompt="Selezionare una delle possibili opzioni dal menu a tendina" sqref="B32" xr:uid="{00000000-0002-0000-2300-000008000000}">
      <formula1>$G$27:$G$29</formula1>
    </dataValidation>
    <dataValidation type="list" allowBlank="1" showInputMessage="1" showErrorMessage="1" promptTitle="Impatto" prompt="Selezionare una delle possibili opzioni dal menu a tendina" sqref="B35" xr:uid="{00000000-0002-0000-2300-000009000000}">
      <formula1>$G$48:$G$54</formula1>
    </dataValidation>
    <dataValidation type="list" allowBlank="1" showInputMessage="1" showErrorMessage="1" promptTitle="Impatto" prompt="Selezionare una delle possibili opzioni dal menu a tendina" sqref="B38" xr:uid="{00000000-0002-0000-2300-00000A000000}">
      <formula1>$G$56:$G$61</formula1>
    </dataValidation>
  </dataValidations>
  <hyperlinks>
    <hyperlink ref="D4:F4" location="'Indice Schede'!A1" display="Torna all'indice" xr:uid="{00000000-0004-0000-2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Schede'!B45,"non utilizzata")</f>
        <v>34</v>
      </c>
      <c r="D2" s="113" t="s">
        <v>80</v>
      </c>
      <c r="E2" s="114"/>
      <c r="F2" s="67" t="s">
        <v>36</v>
      </c>
      <c r="H2" t="s">
        <v>36</v>
      </c>
    </row>
    <row r="3" spans="1:8" ht="45" customHeight="1" thickBot="1" x14ac:dyDescent="0.3">
      <c r="A3" s="119" t="s">
        <v>129</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9" t="s">
        <v>119</v>
      </c>
      <c r="B46" s="110"/>
    </row>
    <row r="47" spans="1:8" ht="51" customHeight="1" thickBot="1" x14ac:dyDescent="0.3">
      <c r="A47" s="107" t="s">
        <v>230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400-000000000000}">
      <formula1>$G$56:$G$61</formula1>
    </dataValidation>
    <dataValidation type="list" allowBlank="1" showInputMessage="1" showErrorMessage="1" promptTitle="Impatto" prompt="Selezionare una delle possibili opzioni dal menu a tendina" sqref="B35" xr:uid="{00000000-0002-0000-2400-000001000000}">
      <formula1>$G$48:$G$54</formula1>
    </dataValidation>
    <dataValidation type="list" allowBlank="1" showInputMessage="1" showErrorMessage="1" promptTitle="Impatto" prompt="Selezionare una delle possibili opzioni dal menu a tendina" sqref="B32" xr:uid="{00000000-0002-0000-2400-000002000000}">
      <formula1>$G$27:$G$29</formula1>
    </dataValidation>
    <dataValidation type="list" allowBlank="1" showInputMessage="1" showErrorMessage="1" promptTitle="Impatto" prompt="Selezionare una delle possibili opzioni dal menu a tendina" sqref="B29" xr:uid="{00000000-0002-0000-2400-000003000000}">
      <formula1>$G$38:$G$43</formula1>
    </dataValidation>
    <dataValidation type="list" allowBlank="1" showInputMessage="1" showErrorMessage="1" promptTitle="Seleziona" prompt="Selezionare una delle possibili opzioni dal menu a tendina" sqref="F2" xr:uid="{00000000-0002-0000-2400-000004000000}">
      <formula1>$H$2:$H$3</formula1>
    </dataValidation>
    <dataValidation type="list" allowBlank="1" showInputMessage="1" showErrorMessage="1" promptTitle="Criterio" prompt="Selezionare una delle possibili opzioni dal menu a tendina" sqref="B22" xr:uid="{00000000-0002-0000-2400-000005000000}">
      <formula1>$G$31:$G$36</formula1>
    </dataValidation>
    <dataValidation type="list" allowBlank="1" showInputMessage="1" showErrorMessage="1" promptTitle="Criterio" prompt="Selezionare una delle possibili opzioni dal menu a tendina" sqref="B19" xr:uid="{00000000-0002-0000-2400-000006000000}">
      <formula1>$G$27:$G$29</formula1>
    </dataValidation>
    <dataValidation type="list" allowBlank="1" showInputMessage="1" showErrorMessage="1" promptTitle="Criterio" prompt="Selezionare una delle possibili opzioni dal menu a tendina" sqref="B16" xr:uid="{00000000-0002-0000-2400-000007000000}">
      <formula1>$G$22:$G$25</formula1>
    </dataValidation>
    <dataValidation type="list" allowBlank="1" showInputMessage="1" showErrorMessage="1" promptTitle="Criterio" prompt="Selezionare una delle possibili opzioni dal menu a tendina" sqref="B7" xr:uid="{00000000-0002-0000-2400-000008000000}">
      <formula1>$G$5:$G$10</formula1>
    </dataValidation>
    <dataValidation type="list" allowBlank="1" showInputMessage="1" showErrorMessage="1" promptTitle="Criterio" prompt="Selezionare una delle possibili opzioni dal menu a tendina" sqref="B13" xr:uid="{00000000-0002-0000-2400-000009000000}">
      <formula1>$G$17:$G$20</formula1>
    </dataValidation>
    <dataValidation type="list" allowBlank="1" showInputMessage="1" showErrorMessage="1" promptTitle="Criterio" prompt="Selezionare una delle possibili opzioni dal menu a tendina" sqref="B10" xr:uid="{00000000-0002-0000-2400-00000A000000}">
      <formula1>$G$13:$G$15</formula1>
    </dataValidation>
  </dataValidations>
  <hyperlinks>
    <hyperlink ref="D4:F4" location="'Indice Schede'!A1" display="Torna all'indice" xr:uid="{00000000-0004-0000-2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Schede'!B46,"non utilizzata")</f>
        <v>35</v>
      </c>
      <c r="D2" s="113" t="s">
        <v>80</v>
      </c>
      <c r="E2" s="114"/>
      <c r="F2" s="67" t="s">
        <v>36</v>
      </c>
      <c r="H2" t="s">
        <v>36</v>
      </c>
    </row>
    <row r="3" spans="1:8" ht="45" customHeight="1" thickBot="1" x14ac:dyDescent="0.3">
      <c r="A3" s="119" t="s">
        <v>25</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09" t="s">
        <v>119</v>
      </c>
      <c r="B46" s="110"/>
    </row>
    <row r="47" spans="1:8" ht="47.25" customHeight="1" thickBot="1" x14ac:dyDescent="0.3">
      <c r="A47" s="107" t="s">
        <v>231</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500-000000000000}">
      <formula1>$G$13:$G$15</formula1>
    </dataValidation>
    <dataValidation type="list" allowBlank="1" showInputMessage="1" showErrorMessage="1" promptTitle="Criterio" prompt="Selezionare una delle possibili opzioni dal menu a tendina" sqref="B13" xr:uid="{00000000-0002-0000-2500-000001000000}">
      <formula1>$G$17:$G$20</formula1>
    </dataValidation>
    <dataValidation type="list" allowBlank="1" showInputMessage="1" showErrorMessage="1" promptTitle="Criterio" prompt="Selezionare una delle possibili opzioni dal menu a tendina" sqref="B7" xr:uid="{00000000-0002-0000-2500-000002000000}">
      <formula1>$G$5:$G$10</formula1>
    </dataValidation>
    <dataValidation type="list" allowBlank="1" showInputMessage="1" showErrorMessage="1" promptTitle="Criterio" prompt="Selezionare una delle possibili opzioni dal menu a tendina" sqref="B16" xr:uid="{00000000-0002-0000-2500-000003000000}">
      <formula1>$G$22:$G$25</formula1>
    </dataValidation>
    <dataValidation type="list" allowBlank="1" showInputMessage="1" showErrorMessage="1" promptTitle="Criterio" prompt="Selezionare una delle possibili opzioni dal menu a tendina" sqref="B19" xr:uid="{00000000-0002-0000-2500-000004000000}">
      <formula1>$G$27:$G$29</formula1>
    </dataValidation>
    <dataValidation type="list" allowBlank="1" showInputMessage="1" showErrorMessage="1" promptTitle="Criterio" prompt="Selezionare una delle possibili opzioni dal menu a tendina" sqref="B22" xr:uid="{00000000-0002-0000-2500-000005000000}">
      <formula1>$G$31:$G$36</formula1>
    </dataValidation>
    <dataValidation type="list" allowBlank="1" showInputMessage="1" showErrorMessage="1" promptTitle="Seleziona" prompt="Selezionare una delle possibili opzioni dal menu a tendina" sqref="F2" xr:uid="{00000000-0002-0000-2500-000006000000}">
      <formula1>$H$2:$H$3</formula1>
    </dataValidation>
    <dataValidation type="list" allowBlank="1" showInputMessage="1" showErrorMessage="1" promptTitle="Impatto" prompt="Selezionare una delle possibili opzioni dal menu a tendina" sqref="B29" xr:uid="{00000000-0002-0000-2500-000007000000}">
      <formula1>$G$38:$G$43</formula1>
    </dataValidation>
    <dataValidation type="list" allowBlank="1" showInputMessage="1" showErrorMessage="1" promptTitle="Impatto" prompt="Selezionare una delle possibili opzioni dal menu a tendina" sqref="B32" xr:uid="{00000000-0002-0000-2500-000008000000}">
      <formula1>$G$27:$G$29</formula1>
    </dataValidation>
    <dataValidation type="list" allowBlank="1" showInputMessage="1" showErrorMessage="1" promptTitle="Impatto" prompt="Selezionare una delle possibili opzioni dal menu a tendina" sqref="B35" xr:uid="{00000000-0002-0000-2500-000009000000}">
      <formula1>$G$48:$G$54</formula1>
    </dataValidation>
    <dataValidation type="list" allowBlank="1" showInputMessage="1" showErrorMessage="1" promptTitle="Impatto" prompt="Selezionare una delle possibili opzioni dal menu a tendina" sqref="B38" xr:uid="{00000000-0002-0000-2500-00000A000000}">
      <formula1>$G$56:$G$61</formula1>
    </dataValidation>
  </dataValidations>
  <hyperlinks>
    <hyperlink ref="D4:F4" location="'Indice Schede'!A1" display="Torna all'indice" xr:uid="{00000000-0004-0000-2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Schede'!B47,"non utilizzata")</f>
        <v>36</v>
      </c>
      <c r="D2" s="113" t="s">
        <v>80</v>
      </c>
      <c r="E2" s="114"/>
      <c r="F2" s="67" t="s">
        <v>36</v>
      </c>
      <c r="H2" t="s">
        <v>36</v>
      </c>
    </row>
    <row r="3" spans="1:8" ht="45" customHeight="1" thickBot="1" x14ac:dyDescent="0.3">
      <c r="A3" s="119" t="s">
        <v>130</v>
      </c>
      <c r="B3" s="120"/>
      <c r="F3" s="68"/>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9" t="s">
        <v>119</v>
      </c>
      <c r="B46" s="110"/>
    </row>
    <row r="47" spans="1:8" ht="33" customHeight="1" thickBot="1" x14ac:dyDescent="0.3">
      <c r="A47" s="107" t="s">
        <v>232</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600-000000000000}">
      <formula1>$G$56:$G$61</formula1>
    </dataValidation>
    <dataValidation type="list" allowBlank="1" showInputMessage="1" showErrorMessage="1" promptTitle="Impatto" prompt="Selezionare una delle possibili opzioni dal menu a tendina" sqref="B35" xr:uid="{00000000-0002-0000-2600-000001000000}">
      <formula1>$G$48:$G$54</formula1>
    </dataValidation>
    <dataValidation type="list" allowBlank="1" showInputMessage="1" showErrorMessage="1" promptTitle="Impatto" prompt="Selezionare una delle possibili opzioni dal menu a tendina" sqref="B32" xr:uid="{00000000-0002-0000-2600-000002000000}">
      <formula1>$G$27:$G$29</formula1>
    </dataValidation>
    <dataValidation type="list" allowBlank="1" showInputMessage="1" showErrorMessage="1" promptTitle="Impatto" prompt="Selezionare una delle possibili opzioni dal menu a tendina" sqref="B29" xr:uid="{00000000-0002-0000-2600-000003000000}">
      <formula1>$G$38:$G$43</formula1>
    </dataValidation>
    <dataValidation type="list" allowBlank="1" showInputMessage="1" showErrorMessage="1" promptTitle="Seleziona" prompt="Selezionare una delle possibili opzioni dal menu a tendina" sqref="F2" xr:uid="{00000000-0002-0000-2600-000004000000}">
      <formula1>$H$2:$H$3</formula1>
    </dataValidation>
    <dataValidation type="list" allowBlank="1" showInputMessage="1" showErrorMessage="1" promptTitle="Criterio" prompt="Selezionare una delle possibili opzioni dal menu a tendina" sqref="B22" xr:uid="{00000000-0002-0000-2600-000005000000}">
      <formula1>$G$31:$G$36</formula1>
    </dataValidation>
    <dataValidation type="list" allowBlank="1" showInputMessage="1" showErrorMessage="1" promptTitle="Criterio" prompt="Selezionare una delle possibili opzioni dal menu a tendina" sqref="B19" xr:uid="{00000000-0002-0000-2600-000006000000}">
      <formula1>$G$27:$G$29</formula1>
    </dataValidation>
    <dataValidation type="list" allowBlank="1" showInputMessage="1" showErrorMessage="1" promptTitle="Criterio" prompt="Selezionare una delle possibili opzioni dal menu a tendina" sqref="B16" xr:uid="{00000000-0002-0000-2600-000007000000}">
      <formula1>$G$22:$G$25</formula1>
    </dataValidation>
    <dataValidation type="list" allowBlank="1" showInputMessage="1" showErrorMessage="1" promptTitle="Criterio" prompt="Selezionare una delle possibili opzioni dal menu a tendina" sqref="B7" xr:uid="{00000000-0002-0000-2600-000008000000}">
      <formula1>$G$5:$G$10</formula1>
    </dataValidation>
    <dataValidation type="list" allowBlank="1" showInputMessage="1" showErrorMessage="1" promptTitle="Criterio" prompt="Selezionare una delle possibili opzioni dal menu a tendina" sqref="B13" xr:uid="{00000000-0002-0000-2600-000009000000}">
      <formula1>$G$17:$G$20</formula1>
    </dataValidation>
    <dataValidation type="list" allowBlank="1" showInputMessage="1" showErrorMessage="1" promptTitle="Criterio" prompt="Selezionare una delle possibili opzioni dal menu a tendina" sqref="B10" xr:uid="{00000000-0002-0000-2600-00000A000000}">
      <formula1>$G$13:$G$15</formula1>
    </dataValidation>
  </dataValidations>
  <hyperlinks>
    <hyperlink ref="D4:F4" location="'Indice Schede'!A1" display="Torna all'indice" xr:uid="{00000000-0004-0000-2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H65"/>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Schede'!B12,"non utilizzata")</f>
        <v>1</v>
      </c>
      <c r="D2" s="113" t="s">
        <v>80</v>
      </c>
      <c r="E2" s="114"/>
      <c r="F2" s="67" t="s">
        <v>36</v>
      </c>
      <c r="H2" t="s">
        <v>36</v>
      </c>
    </row>
    <row r="3" spans="1:8" ht="45" customHeight="1" thickBot="1" x14ac:dyDescent="0.3">
      <c r="A3" s="119" t="s">
        <v>38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VLOOKUP(B35,G45:H51,2,FALSE)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VLOOKUP(B38,G53:H58,2,FALSE)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G45" s="7" t="s">
        <v>77</v>
      </c>
      <c r="H45" t="s">
        <v>76</v>
      </c>
    </row>
    <row r="46" spans="1:8" ht="30" customHeight="1" thickBot="1" x14ac:dyDescent="0.3">
      <c r="A46" s="109" t="s">
        <v>119</v>
      </c>
      <c r="B46" s="110"/>
      <c r="G46" s="7" t="s">
        <v>91</v>
      </c>
      <c r="H46">
        <v>0</v>
      </c>
    </row>
    <row r="47" spans="1:8" ht="66" customHeight="1" thickBot="1" x14ac:dyDescent="0.3">
      <c r="A47" s="107" t="s">
        <v>203</v>
      </c>
      <c r="B47" s="108"/>
      <c r="G47" s="7" t="s">
        <v>92</v>
      </c>
      <c r="H47">
        <v>1</v>
      </c>
    </row>
    <row r="48" spans="1:8" ht="12" customHeight="1" thickBot="1" x14ac:dyDescent="0.3">
      <c r="G48" s="7" t="s">
        <v>93</v>
      </c>
      <c r="H48">
        <v>2</v>
      </c>
    </row>
    <row r="49" spans="7:8" ht="30" customHeight="1" thickBot="1" x14ac:dyDescent="0.3">
      <c r="G49" s="7" t="s">
        <v>94</v>
      </c>
      <c r="H49">
        <v>3</v>
      </c>
    </row>
    <row r="50" spans="7:8" ht="30" customHeight="1" thickBot="1" x14ac:dyDescent="0.3">
      <c r="G50" s="7" t="s">
        <v>95</v>
      </c>
      <c r="H50">
        <v>4</v>
      </c>
    </row>
    <row r="51" spans="7:8" ht="30" customHeight="1" thickBot="1" x14ac:dyDescent="0.3">
      <c r="G51" s="7" t="s">
        <v>96</v>
      </c>
      <c r="H51">
        <v>5</v>
      </c>
    </row>
    <row r="52" spans="7:8" ht="30" customHeight="1" x14ac:dyDescent="0.25"/>
    <row r="53" spans="7:8" ht="30" customHeight="1" thickBot="1" x14ac:dyDescent="0.3">
      <c r="G53" s="7" t="s">
        <v>77</v>
      </c>
      <c r="H53" t="s">
        <v>76</v>
      </c>
    </row>
    <row r="54" spans="7:8" ht="30" customHeight="1" thickBot="1" x14ac:dyDescent="0.3">
      <c r="G54" s="7" t="s">
        <v>110</v>
      </c>
      <c r="H54">
        <v>1</v>
      </c>
    </row>
    <row r="55" spans="7:8" ht="30" customHeight="1" thickBot="1" x14ac:dyDescent="0.3">
      <c r="G55" s="7" t="s">
        <v>111</v>
      </c>
      <c r="H55">
        <v>2</v>
      </c>
    </row>
    <row r="56" spans="7:8" ht="30" customHeight="1" thickBot="1" x14ac:dyDescent="0.3">
      <c r="G56" s="7" t="s">
        <v>109</v>
      </c>
      <c r="H56">
        <v>3</v>
      </c>
    </row>
    <row r="57" spans="7:8" ht="30" customHeight="1" thickBot="1" x14ac:dyDescent="0.3">
      <c r="G57" s="7" t="s">
        <v>112</v>
      </c>
      <c r="H57">
        <v>4</v>
      </c>
    </row>
    <row r="58" spans="7:8" ht="30" customHeight="1" thickBot="1" x14ac:dyDescent="0.3">
      <c r="G58" s="7" t="s">
        <v>113</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28:B28"/>
    <mergeCell ref="D2:E2"/>
    <mergeCell ref="D4:F4"/>
    <mergeCell ref="A27:B27"/>
    <mergeCell ref="A3:B3"/>
    <mergeCell ref="A4:B4"/>
    <mergeCell ref="A25:B25"/>
    <mergeCell ref="A6:B6"/>
    <mergeCell ref="A9:B9"/>
    <mergeCell ref="A12:B12"/>
    <mergeCell ref="A15:B15"/>
    <mergeCell ref="A18:B18"/>
    <mergeCell ref="A21:B21"/>
    <mergeCell ref="A31:B31"/>
    <mergeCell ref="A34:B34"/>
    <mergeCell ref="A37:B37"/>
    <mergeCell ref="A47:B47"/>
    <mergeCell ref="A46:B46"/>
    <mergeCell ref="A41:B41"/>
    <mergeCell ref="A43:B43"/>
  </mergeCells>
  <dataValidations count="11">
    <dataValidation type="list" allowBlank="1" showInputMessage="1" showErrorMessage="1" promptTitle="Criterio" prompt="Selezionare una delle possibili opzioni dal menu a tendina" sqref="B10" xr:uid="{00000000-0002-0000-0300-000000000000}">
      <formula1>$G$13:$G$15</formula1>
    </dataValidation>
    <dataValidation type="list" allowBlank="1" showInputMessage="1" showErrorMessage="1" promptTitle="Criterio" prompt="Selezionare una delle possibili opzioni dal menu a tendina" sqref="B13" xr:uid="{00000000-0002-0000-0300-000001000000}">
      <formula1>$G$17:$G$20</formula1>
    </dataValidation>
    <dataValidation type="list" allowBlank="1" showInputMessage="1" showErrorMessage="1" promptTitle="Criterio" prompt="Selezionare una delle possibili opzioni dal menu a tendina" sqref="B7" xr:uid="{00000000-0002-0000-0300-000002000000}">
      <formula1>$G$5:$G$10</formula1>
    </dataValidation>
    <dataValidation type="list" allowBlank="1" showInputMessage="1" showErrorMessage="1" promptTitle="Criterio" prompt="Selezionare una delle possibili opzioni dal menu a tendina" sqref="B16" xr:uid="{00000000-0002-0000-0300-000003000000}">
      <formula1>$G$22:$G$25</formula1>
    </dataValidation>
    <dataValidation type="list" allowBlank="1" showInputMessage="1" showErrorMessage="1" promptTitle="Criterio" prompt="Selezionare una delle possibili opzioni dal menu a tendina" sqref="B19" xr:uid="{00000000-0002-0000-0300-000004000000}">
      <formula1>$G$27:$G$29</formula1>
    </dataValidation>
    <dataValidation type="list" allowBlank="1" showInputMessage="1" showErrorMessage="1" promptTitle="Criterio" prompt="Selezionare una delle possibili opzioni dal menu a tendina" sqref="B22" xr:uid="{00000000-0002-0000-0300-000005000000}">
      <formula1>$G$31:$G$36</formula1>
    </dataValidation>
    <dataValidation type="list" allowBlank="1" showInputMessage="1" showErrorMessage="1" promptTitle="Seleziona" prompt="Selezionare una delle possibili opzioni dal menu a tendina" sqref="F2" xr:uid="{00000000-0002-0000-0300-000006000000}">
      <formula1>$H$2:$H$3</formula1>
    </dataValidation>
    <dataValidation type="list" allowBlank="1" showInputMessage="1" showErrorMessage="1" promptTitle="Impatto" prompt="Selezionare una delle possibili opzioni dal menu a tendina" sqref="B29" xr:uid="{00000000-0002-0000-0300-000007000000}">
      <formula1>$G$38:$G$43</formula1>
    </dataValidation>
    <dataValidation type="list" allowBlank="1" showInputMessage="1" showErrorMessage="1" promptTitle="Impatto" prompt="Selezionare una delle possibili opzioni dal menu a tendina" sqref="B32" xr:uid="{00000000-0002-0000-0300-000008000000}">
      <formula1>$G$27:$G$29</formula1>
    </dataValidation>
    <dataValidation type="list" allowBlank="1" showInputMessage="1" showErrorMessage="1" promptTitle="Impatto" prompt="Selezionare una delle possibili opzioni dal menu a tendina" sqref="B35" xr:uid="{00000000-0002-0000-0300-000009000000}">
      <formula1>$G$45:$G$51</formula1>
    </dataValidation>
    <dataValidation type="list" allowBlank="1" showInputMessage="1" showErrorMessage="1" promptTitle="Impatto" prompt="Selezionare una delle possibili opzioni dal menu a tendina" sqref="B38" xr:uid="{00000000-0002-0000-0300-00000A000000}">
      <formula1>$G$53:$G$58</formula1>
    </dataValidation>
  </dataValidations>
  <hyperlinks>
    <hyperlink ref="D4:F4" location="'Indice Schede'!A1" display="Torna all'indice" xr:uid="{00000000-0004-0000-0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Schede'!B48,"non utilizzata")</f>
        <v>37</v>
      </c>
      <c r="D2" s="113" t="s">
        <v>80</v>
      </c>
      <c r="E2" s="114"/>
      <c r="F2" s="67" t="s">
        <v>36</v>
      </c>
      <c r="H2" t="s">
        <v>36</v>
      </c>
    </row>
    <row r="3" spans="1:8" ht="45" customHeight="1" thickBot="1" x14ac:dyDescent="0.3">
      <c r="A3" s="119" t="s">
        <v>131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2.333333333333333</v>
      </c>
    </row>
    <row r="45" spans="1:8" ht="30" customHeight="1" thickBot="1" x14ac:dyDescent="0.3">
      <c r="A45" s="34"/>
      <c r="B45" s="35"/>
    </row>
    <row r="46" spans="1:8" ht="30" customHeight="1" thickBot="1" x14ac:dyDescent="0.3">
      <c r="A46" s="109" t="s">
        <v>119</v>
      </c>
      <c r="B46" s="110"/>
    </row>
    <row r="47" spans="1:8" ht="30" customHeight="1" thickBot="1" x14ac:dyDescent="0.3">
      <c r="A47" s="121" t="s">
        <v>233</v>
      </c>
      <c r="B47" s="122"/>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700-000000000000}">
      <formula1>$G$13:$G$15</formula1>
    </dataValidation>
    <dataValidation type="list" allowBlank="1" showInputMessage="1" showErrorMessage="1" promptTitle="Criterio" prompt="Selezionare una delle possibili opzioni dal menu a tendina" sqref="B13" xr:uid="{00000000-0002-0000-2700-000001000000}">
      <formula1>$G$17:$G$20</formula1>
    </dataValidation>
    <dataValidation type="list" allowBlank="1" showInputMessage="1" showErrorMessage="1" promptTitle="Criterio" prompt="Selezionare una delle possibili opzioni dal menu a tendina" sqref="B7" xr:uid="{00000000-0002-0000-2700-000002000000}">
      <formula1>$G$5:$G$10</formula1>
    </dataValidation>
    <dataValidation type="list" allowBlank="1" showInputMessage="1" showErrorMessage="1" promptTitle="Criterio" prompt="Selezionare una delle possibili opzioni dal menu a tendina" sqref="B16" xr:uid="{00000000-0002-0000-2700-000003000000}">
      <formula1>$G$22:$G$25</formula1>
    </dataValidation>
    <dataValidation type="list" allowBlank="1" showInputMessage="1" showErrorMessage="1" promptTitle="Criterio" prompt="Selezionare una delle possibili opzioni dal menu a tendina" sqref="B19" xr:uid="{00000000-0002-0000-2700-000004000000}">
      <formula1>$G$27:$G$29</formula1>
    </dataValidation>
    <dataValidation type="list" allowBlank="1" showInputMessage="1" showErrorMessage="1" promptTitle="Criterio" prompt="Selezionare una delle possibili opzioni dal menu a tendina" sqref="B22" xr:uid="{00000000-0002-0000-2700-000005000000}">
      <formula1>$G$31:$G$36</formula1>
    </dataValidation>
    <dataValidation type="list" allowBlank="1" showInputMessage="1" showErrorMessage="1" promptTitle="Seleziona" prompt="Selezionare una delle possibili opzioni dal menu a tendina" sqref="F2" xr:uid="{00000000-0002-0000-2700-000006000000}">
      <formula1>$H$2:$H$3</formula1>
    </dataValidation>
    <dataValidation type="list" allowBlank="1" showInputMessage="1" showErrorMessage="1" promptTitle="Impatto" prompt="Selezionare una delle possibili opzioni dal menu a tendina" sqref="B29" xr:uid="{00000000-0002-0000-2700-000007000000}">
      <formula1>$G$38:$G$43</formula1>
    </dataValidation>
    <dataValidation type="list" allowBlank="1" showInputMessage="1" showErrorMessage="1" promptTitle="Impatto" prompt="Selezionare una delle possibili opzioni dal menu a tendina" sqref="B32" xr:uid="{00000000-0002-0000-2700-000008000000}">
      <formula1>$G$27:$G$29</formula1>
    </dataValidation>
    <dataValidation type="list" allowBlank="1" showInputMessage="1" showErrorMessage="1" promptTitle="Impatto" prompt="Selezionare una delle possibili opzioni dal menu a tendina" sqref="B35" xr:uid="{00000000-0002-0000-2700-000009000000}">
      <formula1>$G$48:$G$54</formula1>
    </dataValidation>
    <dataValidation type="list" allowBlank="1" showInputMessage="1" showErrorMessage="1" promptTitle="Impatto" prompt="Selezionare una delle possibili opzioni dal menu a tendina" sqref="B38" xr:uid="{00000000-0002-0000-2700-00000A000000}">
      <formula1>$G$56:$G$61</formula1>
    </dataValidation>
  </dataValidations>
  <hyperlinks>
    <hyperlink ref="D4:F4" location="'Indice Schede'!A1" display="Torna all'indice" xr:uid="{00000000-0004-0000-2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Schede'!B49,"non utilizzata")</f>
        <v>38</v>
      </c>
      <c r="D2" s="113" t="s">
        <v>80</v>
      </c>
      <c r="E2" s="114"/>
      <c r="F2" s="67" t="s">
        <v>36</v>
      </c>
      <c r="H2" t="s">
        <v>36</v>
      </c>
    </row>
    <row r="3" spans="1:8" ht="45" customHeight="1" thickBot="1" x14ac:dyDescent="0.3">
      <c r="A3" s="119" t="s">
        <v>132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1.3333333333333333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1.6666666666666665</v>
      </c>
    </row>
    <row r="45" spans="1:8" ht="30" customHeight="1" thickBot="1" x14ac:dyDescent="0.3">
      <c r="A45" s="34"/>
      <c r="B45" s="35"/>
    </row>
    <row r="46" spans="1:8" ht="30" customHeight="1" thickBot="1" x14ac:dyDescent="0.3">
      <c r="A46" s="109" t="s">
        <v>119</v>
      </c>
      <c r="B46" s="110"/>
    </row>
    <row r="47" spans="1:8" ht="30" customHeight="1" thickBot="1" x14ac:dyDescent="0.3">
      <c r="A47" s="121" t="s">
        <v>233</v>
      </c>
      <c r="B47" s="122"/>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800-000000000000}">
      <formula1>$G$56:$G$61</formula1>
    </dataValidation>
    <dataValidation type="list" allowBlank="1" showInputMessage="1" showErrorMessage="1" promptTitle="Impatto" prompt="Selezionare una delle possibili opzioni dal menu a tendina" sqref="B35" xr:uid="{00000000-0002-0000-2800-000001000000}">
      <formula1>$G$48:$G$54</formula1>
    </dataValidation>
    <dataValidation type="list" allowBlank="1" showInputMessage="1" showErrorMessage="1" promptTitle="Impatto" prompt="Selezionare una delle possibili opzioni dal menu a tendina" sqref="B32" xr:uid="{00000000-0002-0000-2800-000002000000}">
      <formula1>$G$27:$G$29</formula1>
    </dataValidation>
    <dataValidation type="list" allowBlank="1" showInputMessage="1" showErrorMessage="1" promptTitle="Impatto" prompt="Selezionare una delle possibili opzioni dal menu a tendina" sqref="B29" xr:uid="{00000000-0002-0000-2800-000003000000}">
      <formula1>$G$38:$G$43</formula1>
    </dataValidation>
    <dataValidation type="list" allowBlank="1" showInputMessage="1" showErrorMessage="1" promptTitle="Seleziona" prompt="Selezionare una delle possibili opzioni dal menu a tendina" sqref="F2" xr:uid="{00000000-0002-0000-2800-000004000000}">
      <formula1>$H$2:$H$3</formula1>
    </dataValidation>
    <dataValidation type="list" allowBlank="1" showInputMessage="1" showErrorMessage="1" promptTitle="Criterio" prompt="Selezionare una delle possibili opzioni dal menu a tendina" sqref="B22" xr:uid="{00000000-0002-0000-2800-000005000000}">
      <formula1>$G$31:$G$36</formula1>
    </dataValidation>
    <dataValidation type="list" allowBlank="1" showInputMessage="1" showErrorMessage="1" promptTitle="Criterio" prompt="Selezionare una delle possibili opzioni dal menu a tendina" sqref="B19" xr:uid="{00000000-0002-0000-2800-000006000000}">
      <formula1>$G$27:$G$29</formula1>
    </dataValidation>
    <dataValidation type="list" allowBlank="1" showInputMessage="1" showErrorMessage="1" promptTitle="Criterio" prompt="Selezionare una delle possibili opzioni dal menu a tendina" sqref="B16" xr:uid="{00000000-0002-0000-2800-000007000000}">
      <formula1>$G$22:$G$25</formula1>
    </dataValidation>
    <dataValidation type="list" allowBlank="1" showInputMessage="1" showErrorMessage="1" promptTitle="Criterio" prompt="Selezionare una delle possibili opzioni dal menu a tendina" sqref="B7" xr:uid="{00000000-0002-0000-2800-000008000000}">
      <formula1>$G$5:$G$10</formula1>
    </dataValidation>
    <dataValidation type="list" allowBlank="1" showInputMessage="1" showErrorMessage="1" promptTitle="Criterio" prompt="Selezionare una delle possibili opzioni dal menu a tendina" sqref="B13" xr:uid="{00000000-0002-0000-2800-000009000000}">
      <formula1>$G$17:$G$20</formula1>
    </dataValidation>
    <dataValidation type="list" allowBlank="1" showInputMessage="1" showErrorMessage="1" promptTitle="Criterio" prompt="Selezionare una delle possibili opzioni dal menu a tendina" sqref="B10" xr:uid="{00000000-0002-0000-2800-00000A000000}">
      <formula1>$G$13:$G$15</formula1>
    </dataValidation>
  </dataValidations>
  <hyperlinks>
    <hyperlink ref="D4:F4" location="'Indice Schede'!A1" display="Torna all'indice" xr:uid="{00000000-0004-0000-2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Schede'!B50,"non utilizzata")</f>
        <v>39</v>
      </c>
      <c r="D2" s="113" t="s">
        <v>80</v>
      </c>
      <c r="E2" s="114"/>
      <c r="F2" s="67" t="s">
        <v>36</v>
      </c>
      <c r="H2" t="s">
        <v>36</v>
      </c>
    </row>
    <row r="3" spans="1:8" ht="45" customHeight="1" thickBot="1" x14ac:dyDescent="0.3">
      <c r="A3" s="119" t="s">
        <v>133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5.8333333333333339</v>
      </c>
    </row>
    <row r="45" spans="1:8" ht="30" customHeight="1" thickBot="1" x14ac:dyDescent="0.3">
      <c r="A45" s="34"/>
      <c r="B45" s="35"/>
    </row>
    <row r="46" spans="1:8" ht="30" customHeight="1" thickBot="1" x14ac:dyDescent="0.3">
      <c r="A46" s="109" t="s">
        <v>119</v>
      </c>
      <c r="B46" s="110"/>
    </row>
    <row r="47" spans="1:8" ht="80.25" customHeight="1" thickBot="1" x14ac:dyDescent="0.3">
      <c r="A47" s="107" t="s">
        <v>234</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900-000000000000}">
      <formula1>$G$13:$G$15</formula1>
    </dataValidation>
    <dataValidation type="list" allowBlank="1" showInputMessage="1" showErrorMessage="1" promptTitle="Criterio" prompt="Selezionare una delle possibili opzioni dal menu a tendina" sqref="B13" xr:uid="{00000000-0002-0000-2900-000001000000}">
      <formula1>$G$17:$G$20</formula1>
    </dataValidation>
    <dataValidation type="list" allowBlank="1" showInputMessage="1" showErrorMessage="1" promptTitle="Criterio" prompt="Selezionare una delle possibili opzioni dal menu a tendina" sqref="B7" xr:uid="{00000000-0002-0000-2900-000002000000}">
      <formula1>$G$5:$G$10</formula1>
    </dataValidation>
    <dataValidation type="list" allowBlank="1" showInputMessage="1" showErrorMessage="1" promptTitle="Criterio" prompt="Selezionare una delle possibili opzioni dal menu a tendina" sqref="B16" xr:uid="{00000000-0002-0000-2900-000003000000}">
      <formula1>$G$22:$G$25</formula1>
    </dataValidation>
    <dataValidation type="list" allowBlank="1" showInputMessage="1" showErrorMessage="1" promptTitle="Criterio" prompt="Selezionare una delle possibili opzioni dal menu a tendina" sqref="B19" xr:uid="{00000000-0002-0000-2900-000004000000}">
      <formula1>$G$27:$G$29</formula1>
    </dataValidation>
    <dataValidation type="list" allowBlank="1" showInputMessage="1" showErrorMessage="1" promptTitle="Criterio" prompt="Selezionare una delle possibili opzioni dal menu a tendina" sqref="B22" xr:uid="{00000000-0002-0000-2900-000005000000}">
      <formula1>$G$31:$G$36</formula1>
    </dataValidation>
    <dataValidation type="list" allowBlank="1" showInputMessage="1" showErrorMessage="1" promptTitle="Seleziona" prompt="Selezionare una delle possibili opzioni dal menu a tendina" sqref="F2" xr:uid="{00000000-0002-0000-2900-000006000000}">
      <formula1>$H$2:$H$3</formula1>
    </dataValidation>
    <dataValidation type="list" allowBlank="1" showInputMessage="1" showErrorMessage="1" promptTitle="Impatto" prompt="Selezionare una delle possibili opzioni dal menu a tendina" sqref="B29" xr:uid="{00000000-0002-0000-2900-000007000000}">
      <formula1>$G$38:$G$43</formula1>
    </dataValidation>
    <dataValidation type="list" allowBlank="1" showInputMessage="1" showErrorMessage="1" promptTitle="Impatto" prompt="Selezionare una delle possibili opzioni dal menu a tendina" sqref="B32" xr:uid="{00000000-0002-0000-2900-000008000000}">
      <formula1>$G$27:$G$29</formula1>
    </dataValidation>
    <dataValidation type="list" allowBlank="1" showInputMessage="1" showErrorMessage="1" promptTitle="Impatto" prompt="Selezionare una delle possibili opzioni dal menu a tendina" sqref="B35" xr:uid="{00000000-0002-0000-2900-000009000000}">
      <formula1>$G$48:$G$54</formula1>
    </dataValidation>
    <dataValidation type="list" allowBlank="1" showInputMessage="1" showErrorMessage="1" promptTitle="Impatto" prompt="Selezionare una delle possibili opzioni dal menu a tendina" sqref="B38" xr:uid="{00000000-0002-0000-2900-00000A000000}">
      <formula1>$G$56:$G$61</formula1>
    </dataValidation>
  </dataValidations>
  <hyperlinks>
    <hyperlink ref="D4:F4" location="'Indice Schede'!A1" display="Torna all'indice" xr:uid="{00000000-0004-0000-29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Schede'!B51,"non utilizzata")</f>
        <v>40</v>
      </c>
      <c r="D2" s="113" t="s">
        <v>80</v>
      </c>
      <c r="E2" s="114"/>
      <c r="F2" s="67" t="s">
        <v>36</v>
      </c>
      <c r="H2" t="s">
        <v>36</v>
      </c>
    </row>
    <row r="3" spans="1:8" ht="45" customHeight="1" thickBot="1" x14ac:dyDescent="0.3">
      <c r="A3" s="119" t="s">
        <v>26</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1.8333333333333333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113</v>
      </c>
      <c r="G38" s="7" t="s">
        <v>77</v>
      </c>
      <c r="H38" t="s">
        <v>76</v>
      </c>
    </row>
    <row r="39" spans="1:8" ht="30" customHeight="1" thickBot="1" x14ac:dyDescent="0.3">
      <c r="A39" s="15" t="s">
        <v>49</v>
      </c>
      <c r="B39" s="30">
        <f>VLOOKUP(B38,G56:H61,2,FALSE)</f>
        <v>5</v>
      </c>
      <c r="G39" s="7" t="s">
        <v>102</v>
      </c>
      <c r="H39">
        <v>1</v>
      </c>
    </row>
    <row r="40" spans="1:8" ht="30" customHeight="1" thickBot="1" x14ac:dyDescent="0.3">
      <c r="A40" s="32" t="s">
        <v>99</v>
      </c>
      <c r="B40" s="31">
        <f>IFERROR((B30+B33+B36+B39)/4,"-")</f>
        <v>1.75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3.208333333333333</v>
      </c>
    </row>
    <row r="45" spans="1:8" ht="30" customHeight="1" thickBot="1" x14ac:dyDescent="0.3">
      <c r="A45" s="34"/>
      <c r="B45" s="35"/>
    </row>
    <row r="46" spans="1:8" ht="30" customHeight="1" thickBot="1" x14ac:dyDescent="0.3">
      <c r="A46" s="109" t="s">
        <v>119</v>
      </c>
      <c r="B46" s="110"/>
    </row>
    <row r="47" spans="1:8" ht="56.25" customHeight="1" thickBot="1" x14ac:dyDescent="0.3">
      <c r="A47" s="107" t="s">
        <v>236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A00-000000000000}">
      <formula1>$G$56:$G$61</formula1>
    </dataValidation>
    <dataValidation type="list" allowBlank="1" showInputMessage="1" showErrorMessage="1" promptTitle="Impatto" prompt="Selezionare una delle possibili opzioni dal menu a tendina" sqref="B35" xr:uid="{00000000-0002-0000-2A00-000001000000}">
      <formula1>$G$48:$G$54</formula1>
    </dataValidation>
    <dataValidation type="list" allowBlank="1" showInputMessage="1" showErrorMessage="1" promptTitle="Impatto" prompt="Selezionare una delle possibili opzioni dal menu a tendina" sqref="B32" xr:uid="{00000000-0002-0000-2A00-000002000000}">
      <formula1>$G$27:$G$29</formula1>
    </dataValidation>
    <dataValidation type="list" allowBlank="1" showInputMessage="1" showErrorMessage="1" promptTitle="Impatto" prompt="Selezionare una delle possibili opzioni dal menu a tendina" sqref="B29" xr:uid="{00000000-0002-0000-2A00-000003000000}">
      <formula1>$G$38:$G$43</formula1>
    </dataValidation>
    <dataValidation type="list" allowBlank="1" showInputMessage="1" showErrorMessage="1" promptTitle="Seleziona" prompt="Selezionare una delle possibili opzioni dal menu a tendina" sqref="F2" xr:uid="{00000000-0002-0000-2A00-000004000000}">
      <formula1>$H$2:$H$3</formula1>
    </dataValidation>
    <dataValidation type="list" allowBlank="1" showInputMessage="1" showErrorMessage="1" promptTitle="Criterio" prompt="Selezionare una delle possibili opzioni dal menu a tendina" sqref="B22" xr:uid="{00000000-0002-0000-2A00-000005000000}">
      <formula1>$G$31:$G$36</formula1>
    </dataValidation>
    <dataValidation type="list" allowBlank="1" showInputMessage="1" showErrorMessage="1" promptTitle="Criterio" prompt="Selezionare una delle possibili opzioni dal menu a tendina" sqref="B19" xr:uid="{00000000-0002-0000-2A00-000006000000}">
      <formula1>$G$27:$G$29</formula1>
    </dataValidation>
    <dataValidation type="list" allowBlank="1" showInputMessage="1" showErrorMessage="1" promptTitle="Criterio" prompt="Selezionare una delle possibili opzioni dal menu a tendina" sqref="B16" xr:uid="{00000000-0002-0000-2A00-000007000000}">
      <formula1>$G$22:$G$25</formula1>
    </dataValidation>
    <dataValidation type="list" allowBlank="1" showInputMessage="1" showErrorMessage="1" promptTitle="Criterio" prompt="Selezionare una delle possibili opzioni dal menu a tendina" sqref="B7" xr:uid="{00000000-0002-0000-2A00-000008000000}">
      <formula1>$G$5:$G$10</formula1>
    </dataValidation>
    <dataValidation type="list" allowBlank="1" showInputMessage="1" showErrorMessage="1" promptTitle="Criterio" prompt="Selezionare una delle possibili opzioni dal menu a tendina" sqref="B13" xr:uid="{00000000-0002-0000-2A00-000009000000}">
      <formula1>$G$17:$G$20</formula1>
    </dataValidation>
    <dataValidation type="list" allowBlank="1" showInputMessage="1" showErrorMessage="1" promptTitle="Criterio" prompt="Selezionare una delle possibili opzioni dal menu a tendina" sqref="B10" xr:uid="{00000000-0002-0000-2A00-00000A000000}">
      <formula1>$G$13:$G$15</formula1>
    </dataValidation>
  </dataValidations>
  <hyperlinks>
    <hyperlink ref="D4:F4" location="'Indice Schede'!A1" display="Torna all'indice" xr:uid="{00000000-0004-0000-2A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Schede'!B52,"non utilizzata")</f>
        <v>41</v>
      </c>
      <c r="D2" s="113" t="s">
        <v>80</v>
      </c>
      <c r="E2" s="114"/>
      <c r="F2" s="67" t="s">
        <v>36</v>
      </c>
      <c r="H2" t="s">
        <v>36</v>
      </c>
    </row>
    <row r="3" spans="1:8" ht="45" customHeight="1" thickBot="1" x14ac:dyDescent="0.3">
      <c r="A3" s="119" t="s">
        <v>27</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1.1666666666666667</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0.875</v>
      </c>
    </row>
    <row r="45" spans="1:8" ht="30" customHeight="1" thickBot="1" x14ac:dyDescent="0.3">
      <c r="A45" s="34"/>
      <c r="B45" s="35"/>
    </row>
    <row r="46" spans="1:8" ht="30" customHeight="1" thickBot="1" x14ac:dyDescent="0.3">
      <c r="A46" s="109" t="s">
        <v>119</v>
      </c>
      <c r="B46" s="110"/>
    </row>
    <row r="47" spans="1:8" ht="34.5" customHeight="1" thickBot="1" x14ac:dyDescent="0.3">
      <c r="A47" s="107" t="s">
        <v>237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B00-000000000000}">
      <formula1>$G$13:$G$15</formula1>
    </dataValidation>
    <dataValidation type="list" allowBlank="1" showInputMessage="1" showErrorMessage="1" promptTitle="Criterio" prompt="Selezionare una delle possibili opzioni dal menu a tendina" sqref="B13" xr:uid="{00000000-0002-0000-2B00-000001000000}">
      <formula1>$G$17:$G$20</formula1>
    </dataValidation>
    <dataValidation type="list" allowBlank="1" showInputMessage="1" showErrorMessage="1" promptTitle="Criterio" prompt="Selezionare una delle possibili opzioni dal menu a tendina" sqref="B7" xr:uid="{00000000-0002-0000-2B00-000002000000}">
      <formula1>$G$5:$G$10</formula1>
    </dataValidation>
    <dataValidation type="list" allowBlank="1" showInputMessage="1" showErrorMessage="1" promptTitle="Criterio" prompt="Selezionare una delle possibili opzioni dal menu a tendina" sqref="B16" xr:uid="{00000000-0002-0000-2B00-000003000000}">
      <formula1>$G$22:$G$25</formula1>
    </dataValidation>
    <dataValidation type="list" allowBlank="1" showInputMessage="1" showErrorMessage="1" promptTitle="Criterio" prompt="Selezionare una delle possibili opzioni dal menu a tendina" sqref="B19" xr:uid="{00000000-0002-0000-2B00-000004000000}">
      <formula1>$G$27:$G$29</formula1>
    </dataValidation>
    <dataValidation type="list" allowBlank="1" showInputMessage="1" showErrorMessage="1" promptTitle="Criterio" prompt="Selezionare una delle possibili opzioni dal menu a tendina" sqref="B22" xr:uid="{00000000-0002-0000-2B00-000005000000}">
      <formula1>$G$31:$G$36</formula1>
    </dataValidation>
    <dataValidation type="list" allowBlank="1" showInputMessage="1" showErrorMessage="1" promptTitle="Seleziona" prompt="Selezionare una delle possibili opzioni dal menu a tendina" sqref="F2" xr:uid="{00000000-0002-0000-2B00-000006000000}">
      <formula1>$H$2:$H$3</formula1>
    </dataValidation>
    <dataValidation type="list" allowBlank="1" showInputMessage="1" showErrorMessage="1" promptTitle="Impatto" prompt="Selezionare una delle possibili opzioni dal menu a tendina" sqref="B29" xr:uid="{00000000-0002-0000-2B00-000007000000}">
      <formula1>$G$38:$G$43</formula1>
    </dataValidation>
    <dataValidation type="list" allowBlank="1" showInputMessage="1" showErrorMessage="1" promptTitle="Impatto" prompt="Selezionare una delle possibili opzioni dal menu a tendina" sqref="B32" xr:uid="{00000000-0002-0000-2B00-000008000000}">
      <formula1>$G$27:$G$29</formula1>
    </dataValidation>
    <dataValidation type="list" allowBlank="1" showInputMessage="1" showErrorMessage="1" promptTitle="Impatto" prompt="Selezionare una delle possibili opzioni dal menu a tendina" sqref="B35" xr:uid="{00000000-0002-0000-2B00-000009000000}">
      <formula1>$G$48:$G$54</formula1>
    </dataValidation>
    <dataValidation type="list" allowBlank="1" showInputMessage="1" showErrorMessage="1" promptTitle="Impatto" prompt="Selezionare una delle possibili opzioni dal menu a tendina" sqref="B38" xr:uid="{00000000-0002-0000-2B00-00000A000000}">
      <formula1>$G$56:$G$61</formula1>
    </dataValidation>
  </dataValidations>
  <hyperlinks>
    <hyperlink ref="D4:F4" location="'Indice Schede'!A1" display="Torna all'indice" xr:uid="{00000000-0004-0000-2B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Schede'!B53,"non utilizzata")</f>
        <v>42</v>
      </c>
      <c r="D2" s="113" t="s">
        <v>80</v>
      </c>
      <c r="E2" s="114"/>
      <c r="F2" s="67" t="s">
        <v>36</v>
      </c>
      <c r="H2" t="s">
        <v>36</v>
      </c>
    </row>
    <row r="3" spans="1:8" ht="45" customHeight="1" thickBot="1" x14ac:dyDescent="0.3">
      <c r="A3" s="119" t="s">
        <v>28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57</v>
      </c>
      <c r="G13" s="7" t="s">
        <v>77</v>
      </c>
      <c r="H13" t="s">
        <v>76</v>
      </c>
    </row>
    <row r="14" spans="1:8" ht="30" customHeight="1" thickBot="1" x14ac:dyDescent="0.3">
      <c r="A14" s="26" t="s">
        <v>49</v>
      </c>
      <c r="B14" s="22">
        <f>VLOOKUP(B13,G17:H20,2,FALSE)</f>
        <v>3</v>
      </c>
      <c r="G14" s="7" t="s">
        <v>52</v>
      </c>
      <c r="H14">
        <v>2</v>
      </c>
    </row>
    <row r="15" spans="1:8" ht="30" customHeight="1" thickBot="1" x14ac:dyDescent="0.3">
      <c r="A15" s="105" t="s">
        <v>59</v>
      </c>
      <c r="B15" s="106"/>
      <c r="G15" s="7" t="s">
        <v>53</v>
      </c>
      <c r="H15">
        <v>5</v>
      </c>
    </row>
    <row r="16" spans="1:8" ht="39" customHeight="1" x14ac:dyDescent="0.25">
      <c r="A16" s="28" t="s">
        <v>60</v>
      </c>
      <c r="B16" s="65" t="s">
        <v>61</v>
      </c>
    </row>
    <row r="17" spans="1:8" ht="30" customHeight="1" thickBot="1" x14ac:dyDescent="0.3">
      <c r="A17" s="15" t="s">
        <v>49</v>
      </c>
      <c r="B17" s="30">
        <f>VLOOKUP(B16,G22:H25,2,FALSE)</f>
        <v>1</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1.5</v>
      </c>
    </row>
    <row r="45" spans="1:8" ht="30" customHeight="1" thickBot="1" x14ac:dyDescent="0.3">
      <c r="A45" s="34"/>
      <c r="B45" s="35"/>
    </row>
    <row r="46" spans="1:8" ht="30" customHeight="1" thickBot="1" x14ac:dyDescent="0.3">
      <c r="A46" s="109" t="s">
        <v>119</v>
      </c>
      <c r="B46" s="110"/>
    </row>
    <row r="47" spans="1:8" ht="81" customHeight="1" thickBot="1" x14ac:dyDescent="0.3">
      <c r="A47" s="107" t="s">
        <v>238</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C00-000000000000}">
      <formula1>$G$56:$G$61</formula1>
    </dataValidation>
    <dataValidation type="list" allowBlank="1" showInputMessage="1" showErrorMessage="1" promptTitle="Impatto" prompt="Selezionare una delle possibili opzioni dal menu a tendina" sqref="B35" xr:uid="{00000000-0002-0000-2C00-000001000000}">
      <formula1>$G$48:$G$54</formula1>
    </dataValidation>
    <dataValidation type="list" allowBlank="1" showInputMessage="1" showErrorMessage="1" promptTitle="Impatto" prompt="Selezionare una delle possibili opzioni dal menu a tendina" sqref="B32" xr:uid="{00000000-0002-0000-2C00-000002000000}">
      <formula1>$G$27:$G$29</formula1>
    </dataValidation>
    <dataValidation type="list" allowBlank="1" showInputMessage="1" showErrorMessage="1" promptTitle="Impatto" prompt="Selezionare una delle possibili opzioni dal menu a tendina" sqref="B29" xr:uid="{00000000-0002-0000-2C00-000003000000}">
      <formula1>$G$38:$G$43</formula1>
    </dataValidation>
    <dataValidation type="list" allowBlank="1" showInputMessage="1" showErrorMessage="1" promptTitle="Seleziona" prompt="Selezionare una delle possibili opzioni dal menu a tendina" sqref="F2" xr:uid="{00000000-0002-0000-2C00-000004000000}">
      <formula1>$H$2:$H$3</formula1>
    </dataValidation>
    <dataValidation type="list" allowBlank="1" showInputMessage="1" showErrorMessage="1" promptTitle="Criterio" prompt="Selezionare una delle possibili opzioni dal menu a tendina" sqref="B22" xr:uid="{00000000-0002-0000-2C00-000005000000}">
      <formula1>$G$31:$G$36</formula1>
    </dataValidation>
    <dataValidation type="list" allowBlank="1" showInputMessage="1" showErrorMessage="1" promptTitle="Criterio" prompt="Selezionare una delle possibili opzioni dal menu a tendina" sqref="B19" xr:uid="{00000000-0002-0000-2C00-000006000000}">
      <formula1>$G$27:$G$29</formula1>
    </dataValidation>
    <dataValidation type="list" allowBlank="1" showInputMessage="1" showErrorMessage="1" promptTitle="Criterio" prompt="Selezionare una delle possibili opzioni dal menu a tendina" sqref="B16" xr:uid="{00000000-0002-0000-2C00-000007000000}">
      <formula1>$G$22:$G$25</formula1>
    </dataValidation>
    <dataValidation type="list" allowBlank="1" showInputMessage="1" showErrorMessage="1" promptTitle="Criterio" prompt="Selezionare una delle possibili opzioni dal menu a tendina" sqref="B7" xr:uid="{00000000-0002-0000-2C00-000008000000}">
      <formula1>$G$5:$G$10</formula1>
    </dataValidation>
    <dataValidation type="list" allowBlank="1" showInputMessage="1" showErrorMessage="1" promptTitle="Criterio" prompt="Selezionare una delle possibili opzioni dal menu a tendina" sqref="B13" xr:uid="{00000000-0002-0000-2C00-000009000000}">
      <formula1>$G$17:$G$20</formula1>
    </dataValidation>
    <dataValidation type="list" allowBlank="1" showInputMessage="1" showErrorMessage="1" promptTitle="Criterio" prompt="Selezionare una delle possibili opzioni dal menu a tendina" sqref="B10" xr:uid="{00000000-0002-0000-2C00-00000A000000}">
      <formula1>$G$13:$G$15</formula1>
    </dataValidation>
  </dataValidations>
  <hyperlinks>
    <hyperlink ref="D4:F4" location="'Indice Schede'!A1" display="Torna all'indice" xr:uid="{00000000-0004-0000-2C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Schede'!B54,"non utilizzata")</f>
        <v>43</v>
      </c>
      <c r="D2" s="113" t="s">
        <v>80</v>
      </c>
      <c r="E2" s="114"/>
      <c r="F2" s="67" t="s">
        <v>36</v>
      </c>
      <c r="H2" t="s">
        <v>36</v>
      </c>
    </row>
    <row r="3" spans="1:8" ht="45" customHeight="1" thickBot="1" x14ac:dyDescent="0.3">
      <c r="A3" s="119" t="s">
        <v>29</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45</v>
      </c>
      <c r="G7" s="8" t="s">
        <v>45</v>
      </c>
      <c r="H7">
        <v>2</v>
      </c>
    </row>
    <row r="8" spans="1:8" ht="30" customHeight="1" thickBot="1" x14ac:dyDescent="0.3">
      <c r="A8" s="23" t="s">
        <v>49</v>
      </c>
      <c r="B8" s="22">
        <f>VLOOKUP(B7,G5:H10,2,FALSE)</f>
        <v>2</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110</v>
      </c>
      <c r="G38" s="7" t="s">
        <v>77</v>
      </c>
      <c r="H38" t="s">
        <v>76</v>
      </c>
    </row>
    <row r="39" spans="1:8" ht="30" customHeight="1" thickBot="1" x14ac:dyDescent="0.3">
      <c r="A39" s="15" t="s">
        <v>49</v>
      </c>
      <c r="B39" s="30">
        <f>VLOOKUP(B38,G56:H61,2,FALSE)</f>
        <v>1</v>
      </c>
      <c r="G39" s="7" t="s">
        <v>102</v>
      </c>
      <c r="H39">
        <v>1</v>
      </c>
    </row>
    <row r="40" spans="1:8" ht="30" customHeight="1" thickBot="1" x14ac:dyDescent="0.3">
      <c r="A40" s="32" t="s">
        <v>99</v>
      </c>
      <c r="B40" s="31">
        <f>IFERROR((B30+B33+B36+B39)/4,"-")</f>
        <v>0.75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v>
      </c>
    </row>
    <row r="45" spans="1:8" ht="30" customHeight="1" thickBot="1" x14ac:dyDescent="0.3">
      <c r="A45" s="34"/>
      <c r="B45" s="35"/>
    </row>
    <row r="46" spans="1:8" ht="30" customHeight="1" thickBot="1" x14ac:dyDescent="0.3">
      <c r="A46" s="109" t="s">
        <v>119</v>
      </c>
      <c r="B46" s="110"/>
    </row>
    <row r="47" spans="1:8" ht="32.25" customHeight="1" thickBot="1" x14ac:dyDescent="0.3">
      <c r="A47" s="107" t="s">
        <v>239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D00-000000000000}">
      <formula1>$G$13:$G$15</formula1>
    </dataValidation>
    <dataValidation type="list" allowBlank="1" showInputMessage="1" showErrorMessage="1" promptTitle="Criterio" prompt="Selezionare una delle possibili opzioni dal menu a tendina" sqref="B13" xr:uid="{00000000-0002-0000-2D00-000001000000}">
      <formula1>$G$17:$G$20</formula1>
    </dataValidation>
    <dataValidation type="list" allowBlank="1" showInputMessage="1" showErrorMessage="1" promptTitle="Criterio" prompt="Selezionare una delle possibili opzioni dal menu a tendina" sqref="B7" xr:uid="{00000000-0002-0000-2D00-000002000000}">
      <formula1>$G$5:$G$10</formula1>
    </dataValidation>
    <dataValidation type="list" allowBlank="1" showInputMessage="1" showErrorMessage="1" promptTitle="Criterio" prompt="Selezionare una delle possibili opzioni dal menu a tendina" sqref="B16" xr:uid="{00000000-0002-0000-2D00-000003000000}">
      <formula1>$G$22:$G$25</formula1>
    </dataValidation>
    <dataValidation type="list" allowBlank="1" showInputMessage="1" showErrorMessage="1" promptTitle="Criterio" prompt="Selezionare una delle possibili opzioni dal menu a tendina" sqref="B19" xr:uid="{00000000-0002-0000-2D00-000004000000}">
      <formula1>$G$27:$G$29</formula1>
    </dataValidation>
    <dataValidation type="list" allowBlank="1" showInputMessage="1" showErrorMessage="1" promptTitle="Criterio" prompt="Selezionare una delle possibili opzioni dal menu a tendina" sqref="B22" xr:uid="{00000000-0002-0000-2D00-000005000000}">
      <formula1>$G$31:$G$36</formula1>
    </dataValidation>
    <dataValidation type="list" allowBlank="1" showInputMessage="1" showErrorMessage="1" promptTitle="Seleziona" prompt="Selezionare una delle possibili opzioni dal menu a tendina" sqref="F2" xr:uid="{00000000-0002-0000-2D00-000006000000}">
      <formula1>$H$2:$H$3</formula1>
    </dataValidation>
    <dataValidation type="list" allowBlank="1" showInputMessage="1" showErrorMessage="1" promptTitle="Impatto" prompt="Selezionare una delle possibili opzioni dal menu a tendina" sqref="B29" xr:uid="{00000000-0002-0000-2D00-000007000000}">
      <formula1>$G$38:$G$43</formula1>
    </dataValidation>
    <dataValidation type="list" allowBlank="1" showInputMessage="1" showErrorMessage="1" promptTitle="Impatto" prompt="Selezionare una delle possibili opzioni dal menu a tendina" sqref="B32" xr:uid="{00000000-0002-0000-2D00-000008000000}">
      <formula1>$G$27:$G$29</formula1>
    </dataValidation>
    <dataValidation type="list" allowBlank="1" showInputMessage="1" showErrorMessage="1" promptTitle="Impatto" prompt="Selezionare una delle possibili opzioni dal menu a tendina" sqref="B35" xr:uid="{00000000-0002-0000-2D00-000009000000}">
      <formula1>$G$48:$G$54</formula1>
    </dataValidation>
    <dataValidation type="list" allowBlank="1" showInputMessage="1" showErrorMessage="1" promptTitle="Impatto" prompt="Selezionare una delle possibili opzioni dal menu a tendina" sqref="B38" xr:uid="{00000000-0002-0000-2D00-00000A000000}">
      <formula1>$G$56:$G$61</formula1>
    </dataValidation>
  </dataValidations>
  <hyperlinks>
    <hyperlink ref="D4:F4" location="'Indice Schede'!A1" display="Torna all'indice" xr:uid="{00000000-0004-0000-2D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Schede'!B55,"non utilizzata")</f>
        <v>44</v>
      </c>
      <c r="D2" s="113" t="s">
        <v>80</v>
      </c>
      <c r="E2" s="114"/>
      <c r="F2" s="67" t="s">
        <v>36</v>
      </c>
      <c r="H2" t="s">
        <v>36</v>
      </c>
    </row>
    <row r="3" spans="1:8" ht="45" customHeight="1" thickBot="1" x14ac:dyDescent="0.3">
      <c r="A3" s="119" t="s">
        <v>134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3.333333333333333</v>
      </c>
    </row>
    <row r="45" spans="1:8" ht="30" customHeight="1" thickBot="1" x14ac:dyDescent="0.3">
      <c r="A45" s="34"/>
      <c r="B45" s="35"/>
    </row>
    <row r="46" spans="1:8" ht="30" customHeight="1" thickBot="1" x14ac:dyDescent="0.3">
      <c r="A46" s="109" t="s">
        <v>119</v>
      </c>
      <c r="B46" s="110"/>
    </row>
    <row r="47" spans="1:8" ht="69" customHeight="1" thickBot="1" x14ac:dyDescent="0.3">
      <c r="A47" s="107" t="s">
        <v>240</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2E00-000000000000}">
      <formula1>$G$56:$G$61</formula1>
    </dataValidation>
    <dataValidation type="list" allowBlank="1" showInputMessage="1" showErrorMessage="1" promptTitle="Impatto" prompt="Selezionare una delle possibili opzioni dal menu a tendina" sqref="B35" xr:uid="{00000000-0002-0000-2E00-000001000000}">
      <formula1>$G$48:$G$54</formula1>
    </dataValidation>
    <dataValidation type="list" allowBlank="1" showInputMessage="1" showErrorMessage="1" promptTitle="Impatto" prompt="Selezionare una delle possibili opzioni dal menu a tendina" sqref="B32" xr:uid="{00000000-0002-0000-2E00-000002000000}">
      <formula1>$G$27:$G$29</formula1>
    </dataValidation>
    <dataValidation type="list" allowBlank="1" showInputMessage="1" showErrorMessage="1" promptTitle="Impatto" prompt="Selezionare una delle possibili opzioni dal menu a tendina" sqref="B29" xr:uid="{00000000-0002-0000-2E00-000003000000}">
      <formula1>$G$38:$G$43</formula1>
    </dataValidation>
    <dataValidation type="list" allowBlank="1" showInputMessage="1" showErrorMessage="1" promptTitle="Seleziona" prompt="Selezionare una delle possibili opzioni dal menu a tendina" sqref="F2" xr:uid="{00000000-0002-0000-2E00-000004000000}">
      <formula1>$H$2:$H$3</formula1>
    </dataValidation>
    <dataValidation type="list" allowBlank="1" showInputMessage="1" showErrorMessage="1" promptTitle="Criterio" prompt="Selezionare una delle possibili opzioni dal menu a tendina" sqref="B22" xr:uid="{00000000-0002-0000-2E00-000005000000}">
      <formula1>$G$31:$G$36</formula1>
    </dataValidation>
    <dataValidation type="list" allowBlank="1" showInputMessage="1" showErrorMessage="1" promptTitle="Criterio" prompt="Selezionare una delle possibili opzioni dal menu a tendina" sqref="B19" xr:uid="{00000000-0002-0000-2E00-000006000000}">
      <formula1>$G$27:$G$29</formula1>
    </dataValidation>
    <dataValidation type="list" allowBlank="1" showInputMessage="1" showErrorMessage="1" promptTitle="Criterio" prompt="Selezionare una delle possibili opzioni dal menu a tendina" sqref="B16" xr:uid="{00000000-0002-0000-2E00-000007000000}">
      <formula1>$G$22:$G$25</formula1>
    </dataValidation>
    <dataValidation type="list" allowBlank="1" showInputMessage="1" showErrorMessage="1" promptTitle="Criterio" prompt="Selezionare una delle possibili opzioni dal menu a tendina" sqref="B7" xr:uid="{00000000-0002-0000-2E00-000008000000}">
      <formula1>$G$5:$G$10</formula1>
    </dataValidation>
    <dataValidation type="list" allowBlank="1" showInputMessage="1" showErrorMessage="1" promptTitle="Criterio" prompt="Selezionare una delle possibili opzioni dal menu a tendina" sqref="B13" xr:uid="{00000000-0002-0000-2E00-000009000000}">
      <formula1>$G$17:$G$20</formula1>
    </dataValidation>
    <dataValidation type="list" allowBlank="1" showInputMessage="1" showErrorMessage="1" promptTitle="Criterio" prompt="Selezionare una delle possibili opzioni dal menu a tendina" sqref="B10" xr:uid="{00000000-0002-0000-2E00-00000A000000}">
      <formula1>$G$13:$G$15</formula1>
    </dataValidation>
  </dataValidations>
  <hyperlinks>
    <hyperlink ref="D4:F4" location="'Indice Schede'!A1" display="Torna all'indice" xr:uid="{00000000-0004-0000-2E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Schede'!B56,"non utilizzata")</f>
        <v>45</v>
      </c>
      <c r="D2" s="113" t="s">
        <v>80</v>
      </c>
      <c r="E2" s="114"/>
      <c r="F2" s="67" t="s">
        <v>36</v>
      </c>
      <c r="H2" t="s">
        <v>36</v>
      </c>
    </row>
    <row r="3" spans="1:8" ht="45" customHeight="1" thickBot="1" x14ac:dyDescent="0.3">
      <c r="A3" s="119" t="s">
        <v>30</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1.6666666666666667</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1.6666666666666667</v>
      </c>
    </row>
    <row r="45" spans="1:8" ht="30" customHeight="1" thickBot="1" x14ac:dyDescent="0.3">
      <c r="A45" s="34"/>
      <c r="B45" s="35"/>
    </row>
    <row r="46" spans="1:8" ht="30" customHeight="1" thickBot="1" x14ac:dyDescent="0.3">
      <c r="A46" s="109" t="s">
        <v>119</v>
      </c>
      <c r="B46" s="110"/>
    </row>
    <row r="47" spans="1:8" ht="53.25" customHeight="1" thickBot="1" x14ac:dyDescent="0.3">
      <c r="A47" s="107" t="s">
        <v>241</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2F00-000000000000}">
      <formula1>$G$13:$G$15</formula1>
    </dataValidation>
    <dataValidation type="list" allowBlank="1" showInputMessage="1" showErrorMessage="1" promptTitle="Criterio" prompt="Selezionare una delle possibili opzioni dal menu a tendina" sqref="B13" xr:uid="{00000000-0002-0000-2F00-000001000000}">
      <formula1>$G$17:$G$20</formula1>
    </dataValidation>
    <dataValidation type="list" allowBlank="1" showInputMessage="1" showErrorMessage="1" promptTitle="Criterio" prompt="Selezionare una delle possibili opzioni dal menu a tendina" sqref="B7" xr:uid="{00000000-0002-0000-2F00-000002000000}">
      <formula1>$G$5:$G$10</formula1>
    </dataValidation>
    <dataValidation type="list" allowBlank="1" showInputMessage="1" showErrorMessage="1" promptTitle="Criterio" prompt="Selezionare una delle possibili opzioni dal menu a tendina" sqref="B16" xr:uid="{00000000-0002-0000-2F00-000003000000}">
      <formula1>$G$22:$G$25</formula1>
    </dataValidation>
    <dataValidation type="list" allowBlank="1" showInputMessage="1" showErrorMessage="1" promptTitle="Criterio" prompt="Selezionare una delle possibili opzioni dal menu a tendina" sqref="B19" xr:uid="{00000000-0002-0000-2F00-000004000000}">
      <formula1>$G$27:$G$29</formula1>
    </dataValidation>
    <dataValidation type="list" allowBlank="1" showInputMessage="1" showErrorMessage="1" promptTitle="Criterio" prompt="Selezionare una delle possibili opzioni dal menu a tendina" sqref="B22" xr:uid="{00000000-0002-0000-2F00-000005000000}">
      <formula1>$G$31:$G$36</formula1>
    </dataValidation>
    <dataValidation type="list" allowBlank="1" showInputMessage="1" showErrorMessage="1" promptTitle="Seleziona" prompt="Selezionare una delle possibili opzioni dal menu a tendina" sqref="F2" xr:uid="{00000000-0002-0000-2F00-000006000000}">
      <formula1>$H$2:$H$3</formula1>
    </dataValidation>
    <dataValidation type="list" allowBlank="1" showInputMessage="1" showErrorMessage="1" promptTitle="Impatto" prompt="Selezionare una delle possibili opzioni dal menu a tendina" sqref="B29" xr:uid="{00000000-0002-0000-2F00-000007000000}">
      <formula1>$G$38:$G$43</formula1>
    </dataValidation>
    <dataValidation type="list" allowBlank="1" showInputMessage="1" showErrorMessage="1" promptTitle="Impatto" prompt="Selezionare una delle possibili opzioni dal menu a tendina" sqref="B32" xr:uid="{00000000-0002-0000-2F00-000008000000}">
      <formula1>$G$27:$G$29</formula1>
    </dataValidation>
    <dataValidation type="list" allowBlank="1" showInputMessage="1" showErrorMessage="1" promptTitle="Impatto" prompt="Selezionare una delle possibili opzioni dal menu a tendina" sqref="B35" xr:uid="{00000000-0002-0000-2F00-000009000000}">
      <formula1>$G$48:$G$54</formula1>
    </dataValidation>
    <dataValidation type="list" allowBlank="1" showInputMessage="1" showErrorMessage="1" promptTitle="Impatto" prompt="Selezionare una delle possibili opzioni dal menu a tendina" sqref="B38" xr:uid="{00000000-0002-0000-2F00-00000A000000}">
      <formula1>$G$56:$G$61</formula1>
    </dataValidation>
  </dataValidations>
  <hyperlinks>
    <hyperlink ref="D4:F4" location="'Indice Schede'!A1" display="Torna all'indice" xr:uid="{00000000-0004-0000-2F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Schede'!B57,"non utilizzata")</f>
        <v>46</v>
      </c>
      <c r="D2" s="113" t="s">
        <v>80</v>
      </c>
      <c r="E2" s="114"/>
      <c r="F2" s="67" t="s">
        <v>36</v>
      </c>
      <c r="H2" t="s">
        <v>36</v>
      </c>
    </row>
    <row r="3" spans="1:8" ht="45" customHeight="1" thickBot="1" x14ac:dyDescent="0.3">
      <c r="A3" s="119" t="s">
        <v>254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3.125</v>
      </c>
    </row>
    <row r="45" spans="1:8" ht="30" customHeight="1" thickBot="1" x14ac:dyDescent="0.3">
      <c r="A45" s="34"/>
      <c r="B45" s="35"/>
    </row>
    <row r="46" spans="1:8" ht="30" customHeight="1" thickBot="1" x14ac:dyDescent="0.3">
      <c r="A46" s="109" t="s">
        <v>119</v>
      </c>
      <c r="B46" s="110"/>
    </row>
    <row r="47" spans="1:8" ht="78" customHeight="1" thickBot="1" x14ac:dyDescent="0.3">
      <c r="A47" s="107" t="s">
        <v>242</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000-000000000000}">
      <formula1>$G$56:$G$61</formula1>
    </dataValidation>
    <dataValidation type="list" allowBlank="1" showInputMessage="1" showErrorMessage="1" promptTitle="Impatto" prompt="Selezionare una delle possibili opzioni dal menu a tendina" sqref="B35" xr:uid="{00000000-0002-0000-3000-000001000000}">
      <formula1>$G$48:$G$54</formula1>
    </dataValidation>
    <dataValidation type="list" allowBlank="1" showInputMessage="1" showErrorMessage="1" promptTitle="Impatto" prompt="Selezionare una delle possibili opzioni dal menu a tendina" sqref="B32" xr:uid="{00000000-0002-0000-3000-000002000000}">
      <formula1>$G$27:$G$29</formula1>
    </dataValidation>
    <dataValidation type="list" allowBlank="1" showInputMessage="1" showErrorMessage="1" promptTitle="Impatto" prompt="Selezionare una delle possibili opzioni dal menu a tendina" sqref="B29" xr:uid="{00000000-0002-0000-3000-000003000000}">
      <formula1>$G$38:$G$43</formula1>
    </dataValidation>
    <dataValidation type="list" allowBlank="1" showInputMessage="1" showErrorMessage="1" promptTitle="Seleziona" prompt="Selezionare una delle possibili opzioni dal menu a tendina" sqref="F2" xr:uid="{00000000-0002-0000-3000-000004000000}">
      <formula1>$H$2:$H$3</formula1>
    </dataValidation>
    <dataValidation type="list" allowBlank="1" showInputMessage="1" showErrorMessage="1" promptTitle="Criterio" prompt="Selezionare una delle possibili opzioni dal menu a tendina" sqref="B22" xr:uid="{00000000-0002-0000-3000-000005000000}">
      <formula1>$G$31:$G$36</formula1>
    </dataValidation>
    <dataValidation type="list" allowBlank="1" showInputMessage="1" showErrorMessage="1" promptTitle="Criterio" prompt="Selezionare una delle possibili opzioni dal menu a tendina" sqref="B19" xr:uid="{00000000-0002-0000-3000-000006000000}">
      <formula1>$G$27:$G$29</formula1>
    </dataValidation>
    <dataValidation type="list" allowBlank="1" showInputMessage="1" showErrorMessage="1" promptTitle="Criterio" prompt="Selezionare una delle possibili opzioni dal menu a tendina" sqref="B16" xr:uid="{00000000-0002-0000-3000-000007000000}">
      <formula1>$G$22:$G$25</formula1>
    </dataValidation>
    <dataValidation type="list" allowBlank="1" showInputMessage="1" showErrorMessage="1" promptTitle="Criterio" prompt="Selezionare una delle possibili opzioni dal menu a tendina" sqref="B7" xr:uid="{00000000-0002-0000-3000-000008000000}">
      <formula1>$G$5:$G$10</formula1>
    </dataValidation>
    <dataValidation type="list" allowBlank="1" showInputMessage="1" showErrorMessage="1" promptTitle="Criterio" prompt="Selezionare una delle possibili opzioni dal menu a tendina" sqref="B13" xr:uid="{00000000-0002-0000-3000-000009000000}">
      <formula1>$G$17:$G$20</formula1>
    </dataValidation>
    <dataValidation type="list" allowBlank="1" showInputMessage="1" showErrorMessage="1" promptTitle="Criterio" prompt="Selezionare una delle possibili opzioni dal menu a tendina" sqref="B10" xr:uid="{00000000-0002-0000-3000-00000A000000}">
      <formula1>$G$13:$G$15</formula1>
    </dataValidation>
  </dataValidations>
  <hyperlinks>
    <hyperlink ref="D4:F4" location="'Indice Schede'!A1" display="Torna all'indice" xr:uid="{00000000-0004-0000-3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Schede'!B13,"non utilizzata")</f>
        <v>2</v>
      </c>
      <c r="D2" s="113" t="s">
        <v>80</v>
      </c>
      <c r="E2" s="114"/>
      <c r="F2" s="67" t="s">
        <v>36</v>
      </c>
      <c r="H2" t="s">
        <v>36</v>
      </c>
    </row>
    <row r="3" spans="1:8" ht="45" customHeight="1" thickBot="1" x14ac:dyDescent="0.3">
      <c r="A3" s="119" t="s">
        <v>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52</v>
      </c>
      <c r="G10" s="7" t="s">
        <v>48</v>
      </c>
      <c r="H10">
        <v>5</v>
      </c>
    </row>
    <row r="11" spans="1:8" ht="30" customHeight="1" thickBot="1" x14ac:dyDescent="0.3">
      <c r="A11" s="26" t="s">
        <v>49</v>
      </c>
      <c r="B11" s="22">
        <f>VLOOKUP(B10,G13:H15,2,FALSE)</f>
        <v>2</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2.5</v>
      </c>
    </row>
    <row r="45" spans="1:8" ht="30" customHeight="1" thickBot="1" x14ac:dyDescent="0.3">
      <c r="A45" s="34"/>
      <c r="B45" s="35"/>
    </row>
    <row r="46" spans="1:8" ht="30" customHeight="1" thickBot="1" x14ac:dyDescent="0.3">
      <c r="A46" s="109" t="s">
        <v>119</v>
      </c>
      <c r="B46" s="110"/>
    </row>
    <row r="47" spans="1:8" ht="61.5" customHeight="1" thickBot="1" x14ac:dyDescent="0.3">
      <c r="A47" s="107" t="s">
        <v>204</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xr:uid="{00000000-0002-0000-0400-000000000000}">
      <formula1>$G$56:$G$61</formula1>
    </dataValidation>
    <dataValidation type="list" allowBlank="1" showInputMessage="1" showErrorMessage="1" promptTitle="Impatto" prompt="Selezionare una delle possibili opzioni dal menu a tendina" sqref="B35" xr:uid="{00000000-0002-0000-0400-000001000000}">
      <formula1>$G$48:$G$54</formula1>
    </dataValidation>
    <dataValidation type="list" allowBlank="1" showInputMessage="1" showErrorMessage="1" promptTitle="Impatto" prompt="Selezionare una delle possibili opzioni dal menu a tendina" sqref="B32" xr:uid="{00000000-0002-0000-0400-000002000000}">
      <formula1>$G$27:$G$29</formula1>
    </dataValidation>
    <dataValidation type="list" allowBlank="1" showInputMessage="1" showErrorMessage="1" promptTitle="Impatto" prompt="Selezionare una delle possibili opzioni dal menu a tendina" sqref="B29" xr:uid="{00000000-0002-0000-0400-000003000000}">
      <formula1>$G$38:$G$43</formula1>
    </dataValidation>
    <dataValidation type="list" allowBlank="1" showInputMessage="1" showErrorMessage="1" promptTitle="Seleziona" prompt="Selezionare una delle possibili opzioni dal menu a tendina" sqref="F2" xr:uid="{00000000-0002-0000-0400-000004000000}">
      <formula1>$H$2:$H$3</formula1>
    </dataValidation>
    <dataValidation type="list" allowBlank="1" showInputMessage="1" showErrorMessage="1" promptTitle="Criterio" prompt="Selezionare una delle possibili opzioni dal menu a tendina" sqref="B22" xr:uid="{00000000-0002-0000-0400-000005000000}">
      <formula1>$G$31:$G$36</formula1>
    </dataValidation>
    <dataValidation type="list" allowBlank="1" showInputMessage="1" showErrorMessage="1" promptTitle="Criterio" prompt="Selezionare una delle possibili opzioni dal menu a tendina" sqref="B19" xr:uid="{00000000-0002-0000-0400-000006000000}">
      <formula1>$G$27:$G$29</formula1>
    </dataValidation>
    <dataValidation type="list" allowBlank="1" showInputMessage="1" showErrorMessage="1" promptTitle="Criterio" prompt="Selezionare una delle possibili opzioni dal menu a tendina" sqref="B16" xr:uid="{00000000-0002-0000-0400-000007000000}">
      <formula1>$G$22:$G$25</formula1>
    </dataValidation>
    <dataValidation type="list" allowBlank="1" showInputMessage="1" showErrorMessage="1" promptTitle="Criterio" prompt="Selezionare una delle possibili opzioni dal menu a tendina" sqref="B7" xr:uid="{00000000-0002-0000-0400-000008000000}">
      <formula1>$G$5:$G$10</formula1>
    </dataValidation>
    <dataValidation type="list" allowBlank="1" showInputMessage="1" showErrorMessage="1" promptTitle="Criterio" prompt="Selezionare una delle possibili opzioni dal menu a tendina" sqref="B13" xr:uid="{00000000-0002-0000-0400-000009000000}">
      <formula1>$G$17:$G$20</formula1>
    </dataValidation>
    <dataValidation type="list" allowBlank="1" showInputMessage="1" showErrorMessage="1" promptTitle="Criterio" prompt="Selezionare una delle possibili opzioni dal menu a tendina" sqref="B10" xr:uid="{00000000-0002-0000-0400-00000A000000}">
      <formula1>$G$13:$G$15</formula1>
    </dataValidation>
  </dataValidations>
  <hyperlinks>
    <hyperlink ref="D4:F4" location="'Indice Schede'!A1" display="Torna all'indice" xr:uid="{00000000-0004-0000-0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68"/>
  <sheetViews>
    <sheetView zoomScaleNormal="100" zoomScaleSheetLayoutView="100" workbookViewId="0">
      <selection activeCell="F2" activeCellId="12" sqref="A47:B47 B38 B35 B32 B29 B22 B19 B16 B13 B10 B7 A3:B3 F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Schede'!B58,"non utilizzata")</f>
        <v>47</v>
      </c>
      <c r="D2" s="113" t="s">
        <v>80</v>
      </c>
      <c r="E2" s="114"/>
      <c r="F2" s="67" t="s">
        <v>36</v>
      </c>
      <c r="H2" t="s">
        <v>36</v>
      </c>
    </row>
    <row r="3" spans="1:8" ht="45" customHeight="1" thickBot="1" x14ac:dyDescent="0.3">
      <c r="A3" s="119" t="s">
        <v>31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46</v>
      </c>
      <c r="G7" s="8" t="s">
        <v>45</v>
      </c>
      <c r="H7">
        <v>2</v>
      </c>
    </row>
    <row r="8" spans="1:8" ht="30" customHeight="1" thickBot="1" x14ac:dyDescent="0.3">
      <c r="A8" s="23" t="s">
        <v>49</v>
      </c>
      <c r="B8" s="22">
        <f>VLOOKUP(B7,G5:H10,2,FALSE)</f>
        <v>3</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3.1666666666666665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112</v>
      </c>
      <c r="G38" s="7" t="s">
        <v>77</v>
      </c>
      <c r="H38" t="s">
        <v>76</v>
      </c>
    </row>
    <row r="39" spans="1:8" ht="30" customHeight="1" thickBot="1" x14ac:dyDescent="0.3">
      <c r="A39" s="15" t="s">
        <v>49</v>
      </c>
      <c r="B39" s="30">
        <f>VLOOKUP(B38,G56:H61,2,FALSE)</f>
        <v>4</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4.75</v>
      </c>
    </row>
    <row r="45" spans="1:8" ht="30" customHeight="1" thickBot="1" x14ac:dyDescent="0.3">
      <c r="A45" s="34"/>
      <c r="B45" s="35"/>
    </row>
    <row r="46" spans="1:8" ht="30" customHeight="1" thickBot="1" x14ac:dyDescent="0.3">
      <c r="A46" s="109" t="s">
        <v>119</v>
      </c>
      <c r="B46" s="110"/>
    </row>
    <row r="47" spans="1:8" ht="55.5" customHeight="1" thickBot="1" x14ac:dyDescent="0.3">
      <c r="A47" s="107" t="s">
        <v>243</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3100-000000000000}">
      <formula1>$G$13:$G$15</formula1>
    </dataValidation>
    <dataValidation type="list" allowBlank="1" showInputMessage="1" showErrorMessage="1" promptTitle="Criterio" prompt="Selezionare una delle possibili opzioni dal menu a tendina" sqref="B13" xr:uid="{00000000-0002-0000-3100-000001000000}">
      <formula1>$G$17:$G$20</formula1>
    </dataValidation>
    <dataValidation type="list" allowBlank="1" showInputMessage="1" showErrorMessage="1" promptTitle="Criterio" prompt="Selezionare una delle possibili opzioni dal menu a tendina" sqref="B7" xr:uid="{00000000-0002-0000-3100-000002000000}">
      <formula1>$G$5:$G$10</formula1>
    </dataValidation>
    <dataValidation type="list" allowBlank="1" showInputMessage="1" showErrorMessage="1" promptTitle="Criterio" prompt="Selezionare una delle possibili opzioni dal menu a tendina" sqref="B16" xr:uid="{00000000-0002-0000-3100-000003000000}">
      <formula1>$G$22:$G$25</formula1>
    </dataValidation>
    <dataValidation type="list" allowBlank="1" showInputMessage="1" showErrorMessage="1" promptTitle="Criterio" prompt="Selezionare una delle possibili opzioni dal menu a tendina" sqref="B19" xr:uid="{00000000-0002-0000-3100-000004000000}">
      <formula1>$G$27:$G$29</formula1>
    </dataValidation>
    <dataValidation type="list" allowBlank="1" showInputMessage="1" showErrorMessage="1" promptTitle="Criterio" prompt="Selezionare una delle possibili opzioni dal menu a tendina" sqref="B22" xr:uid="{00000000-0002-0000-3100-000005000000}">
      <formula1>$G$31:$G$36</formula1>
    </dataValidation>
    <dataValidation type="list" allowBlank="1" showInputMessage="1" showErrorMessage="1" promptTitle="Seleziona" prompt="Selezionare una delle possibili opzioni dal menu a tendina" sqref="F2" xr:uid="{00000000-0002-0000-3100-000006000000}">
      <formula1>$H$2:$H$3</formula1>
    </dataValidation>
    <dataValidation type="list" allowBlank="1" showInputMessage="1" showErrorMessage="1" promptTitle="Impatto" prompt="Selezionare una delle possibili opzioni dal menu a tendina" sqref="B29" xr:uid="{00000000-0002-0000-3100-000007000000}">
      <formula1>$G$38:$G$43</formula1>
    </dataValidation>
    <dataValidation type="list" allowBlank="1" showInputMessage="1" showErrorMessage="1" promptTitle="Impatto" prompt="Selezionare una delle possibili opzioni dal menu a tendina" sqref="B32" xr:uid="{00000000-0002-0000-3100-000008000000}">
      <formula1>$G$27:$G$29</formula1>
    </dataValidation>
    <dataValidation type="list" allowBlank="1" showInputMessage="1" showErrorMessage="1" promptTitle="Impatto" prompt="Selezionare una delle possibili opzioni dal menu a tendina" sqref="B35" xr:uid="{00000000-0002-0000-3100-000009000000}">
      <formula1>$G$48:$G$54</formula1>
    </dataValidation>
    <dataValidation type="list" allowBlank="1" showInputMessage="1" showErrorMessage="1" promptTitle="Impatto" prompt="Selezionare una delle possibili opzioni dal menu a tendina" sqref="B38" xr:uid="{00000000-0002-0000-3100-00000A000000}">
      <formula1>$G$56:$G$61</formula1>
    </dataValidation>
  </dataValidations>
  <hyperlinks>
    <hyperlink ref="D4:F4" location="'Indice Schede'!A1" display="Torna all'indice" xr:uid="{00000000-0004-0000-31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68"/>
  <sheetViews>
    <sheetView topLeftCell="A31" zoomScaleNormal="100" zoomScaleSheetLayoutView="100" workbookViewId="0">
      <selection activeCell="B39" sqref="B3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Schede'!B59,"non utilizzata")</f>
        <v>48</v>
      </c>
      <c r="D2" s="113" t="s">
        <v>80</v>
      </c>
      <c r="E2" s="114"/>
      <c r="F2" s="67" t="s">
        <v>36</v>
      </c>
      <c r="H2" t="s">
        <v>36</v>
      </c>
    </row>
    <row r="3" spans="1:8" ht="45" customHeight="1" thickBot="1" x14ac:dyDescent="0.3">
      <c r="A3" s="119" t="s">
        <v>32</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48</v>
      </c>
      <c r="G7" s="8" t="s">
        <v>45</v>
      </c>
      <c r="H7">
        <v>2</v>
      </c>
    </row>
    <row r="8" spans="1:8" ht="30" customHeight="1" thickBot="1" x14ac:dyDescent="0.3">
      <c r="A8" s="23" t="s">
        <v>49</v>
      </c>
      <c r="B8" s="22">
        <f>VLOOKUP(B7,G5:H10,2,FALSE)</f>
        <v>5</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3</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3.75</v>
      </c>
    </row>
    <row r="45" spans="1:8" ht="30" customHeight="1" thickBot="1" x14ac:dyDescent="0.3">
      <c r="A45" s="34"/>
      <c r="B45" s="35"/>
    </row>
    <row r="46" spans="1:8" ht="30" customHeight="1" thickBot="1" x14ac:dyDescent="0.3">
      <c r="A46" s="109" t="s">
        <v>119</v>
      </c>
      <c r="B46" s="110"/>
    </row>
    <row r="47" spans="1:8" ht="86.25" customHeight="1" thickBot="1" x14ac:dyDescent="0.3">
      <c r="A47" s="107" t="s">
        <v>244</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3200-000000000000}">
      <formula1>$G$56:$G$61</formula1>
    </dataValidation>
    <dataValidation type="list" allowBlank="1" showInputMessage="1" showErrorMessage="1" promptTitle="Impatto" prompt="Selezionare una delle possibili opzioni dal menu a tendina" sqref="B35" xr:uid="{00000000-0002-0000-3200-000001000000}">
      <formula1>$G$48:$G$54</formula1>
    </dataValidation>
    <dataValidation type="list" allowBlank="1" showInputMessage="1" showErrorMessage="1" promptTitle="Impatto" prompt="Selezionare una delle possibili opzioni dal menu a tendina" sqref="B32" xr:uid="{00000000-0002-0000-3200-000002000000}">
      <formula1>$G$27:$G$29</formula1>
    </dataValidation>
    <dataValidation type="list" allowBlank="1" showInputMessage="1" showErrorMessage="1" promptTitle="Impatto" prompt="Selezionare una delle possibili opzioni dal menu a tendina" sqref="B29" xr:uid="{00000000-0002-0000-3200-000003000000}">
      <formula1>$G$38:$G$43</formula1>
    </dataValidation>
    <dataValidation type="list" allowBlank="1" showInputMessage="1" showErrorMessage="1" promptTitle="Seleziona" prompt="Selezionare una delle possibili opzioni dal menu a tendina" sqref="F2" xr:uid="{00000000-0002-0000-3200-000004000000}">
      <formula1>$H$2:$H$3</formula1>
    </dataValidation>
    <dataValidation type="list" allowBlank="1" showInputMessage="1" showErrorMessage="1" promptTitle="Criterio" prompt="Selezionare una delle possibili opzioni dal menu a tendina" sqref="B22" xr:uid="{00000000-0002-0000-3200-000005000000}">
      <formula1>$G$31:$G$36</formula1>
    </dataValidation>
    <dataValidation type="list" allowBlank="1" showInputMessage="1" showErrorMessage="1" promptTitle="Criterio" prompt="Selezionare una delle possibili opzioni dal menu a tendina" sqref="B19" xr:uid="{00000000-0002-0000-3200-000006000000}">
      <formula1>$G$27:$G$29</formula1>
    </dataValidation>
    <dataValidation type="list" allowBlank="1" showInputMessage="1" showErrorMessage="1" promptTitle="Criterio" prompt="Selezionare una delle possibili opzioni dal menu a tendina" sqref="B16" xr:uid="{00000000-0002-0000-3200-000007000000}">
      <formula1>$G$22:$G$25</formula1>
    </dataValidation>
    <dataValidation type="list" allowBlank="1" showInputMessage="1" showErrorMessage="1" promptTitle="Criterio" prompt="Selezionare una delle possibili opzioni dal menu a tendina" sqref="B7" xr:uid="{00000000-0002-0000-3200-000008000000}">
      <formula1>$G$5:$G$10</formula1>
    </dataValidation>
    <dataValidation type="list" allowBlank="1" showInputMessage="1" showErrorMessage="1" promptTitle="Criterio" prompt="Selezionare una delle possibili opzioni dal menu a tendina" sqref="B13" xr:uid="{00000000-0002-0000-3200-000009000000}">
      <formula1>$G$17:$G$20</formula1>
    </dataValidation>
    <dataValidation type="list" allowBlank="1" showInputMessage="1" showErrorMessage="1" promptTitle="Criterio" prompt="Selezionare una delle possibili opzioni dal menu a tendina" sqref="B10" xr:uid="{00000000-0002-0000-3200-00000A000000}">
      <formula1>$G$13:$G$15</formula1>
    </dataValidation>
  </dataValidations>
  <hyperlinks>
    <hyperlink ref="D4:F4" location="'Indice Schede'!A1" display="Torna all'indice" xr:uid="{00000000-0004-0000-32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68"/>
  <sheetViews>
    <sheetView topLeftCell="A16"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Schede'!B60,"non utilizzata")</f>
        <v>49</v>
      </c>
      <c r="D2" s="113" t="s">
        <v>80</v>
      </c>
      <c r="E2" s="114"/>
      <c r="F2" s="67" t="s">
        <v>36</v>
      </c>
      <c r="H2" t="s">
        <v>36</v>
      </c>
    </row>
    <row r="3" spans="1:8" ht="45" customHeight="1" thickBot="1" x14ac:dyDescent="0.3">
      <c r="A3" s="119" t="s">
        <v>258</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62</v>
      </c>
    </row>
    <row r="17" spans="1:8" ht="30" customHeight="1" thickBot="1" x14ac:dyDescent="0.3">
      <c r="A17" s="15" t="s">
        <v>49</v>
      </c>
      <c r="B17" s="30">
        <f>VLOOKUP(B16,G22:H25,2,FALSE)</f>
        <v>3</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70</v>
      </c>
      <c r="G22" s="7" t="s">
        <v>77</v>
      </c>
      <c r="H22" t="s">
        <v>76</v>
      </c>
    </row>
    <row r="23" spans="1:8" ht="30" customHeight="1" thickBot="1" x14ac:dyDescent="0.3">
      <c r="A23" s="15" t="s">
        <v>49</v>
      </c>
      <c r="B23" s="30">
        <f>VLOOKUP(B22,G31:H36,2,FALSE)</f>
        <v>2</v>
      </c>
      <c r="G23" s="11" t="s">
        <v>61</v>
      </c>
      <c r="H23">
        <v>1</v>
      </c>
    </row>
    <row r="24" spans="1:8" ht="30" customHeight="1" thickBot="1" x14ac:dyDescent="0.3">
      <c r="A24" s="19" t="s">
        <v>74</v>
      </c>
      <c r="B24" s="31">
        <f>IFERROR((B8+B11+B14+B17+B20+B23)/6,"-")</f>
        <v>2.1666666666666665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103</v>
      </c>
      <c r="G29" s="11" t="s">
        <v>66</v>
      </c>
      <c r="H29">
        <v>5</v>
      </c>
    </row>
    <row r="30" spans="1:8" ht="30" customHeight="1" thickBot="1" x14ac:dyDescent="0.3">
      <c r="A30" s="15" t="s">
        <v>49</v>
      </c>
      <c r="B30" s="30">
        <f>VLOOKUP(B29,G38:H43,2,FALSE)</f>
        <v>2</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2.708333333333333</v>
      </c>
    </row>
    <row r="45" spans="1:8" ht="30" customHeight="1" thickBot="1" x14ac:dyDescent="0.3">
      <c r="A45" s="34"/>
      <c r="B45" s="35"/>
    </row>
    <row r="46" spans="1:8" ht="30" customHeight="1" thickBot="1" x14ac:dyDescent="0.3">
      <c r="A46" s="109" t="s">
        <v>119</v>
      </c>
      <c r="B46" s="110"/>
    </row>
    <row r="47" spans="1:8" ht="30" customHeight="1" thickBot="1" x14ac:dyDescent="0.3">
      <c r="A47" s="107" t="s">
        <v>259</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3300-000000000000}">
      <formula1>$G$13:$G$15</formula1>
    </dataValidation>
    <dataValidation type="list" allowBlank="1" showInputMessage="1" showErrorMessage="1" promptTitle="Criterio" prompt="Selezionare una delle possibili opzioni dal menu a tendina" sqref="B13" xr:uid="{00000000-0002-0000-3300-000001000000}">
      <formula1>$G$17:$G$20</formula1>
    </dataValidation>
    <dataValidation type="list" allowBlank="1" showInputMessage="1" showErrorMessage="1" promptTitle="Criterio" prompt="Selezionare una delle possibili opzioni dal menu a tendina" sqref="B7" xr:uid="{00000000-0002-0000-3300-000002000000}">
      <formula1>$G$5:$G$10</formula1>
    </dataValidation>
    <dataValidation type="list" allowBlank="1" showInputMessage="1" showErrorMessage="1" promptTitle="Criterio" prompt="Selezionare una delle possibili opzioni dal menu a tendina" sqref="B16" xr:uid="{00000000-0002-0000-3300-000003000000}">
      <formula1>$G$22:$G$25</formula1>
    </dataValidation>
    <dataValidation type="list" allowBlank="1" showInputMessage="1" showErrorMessage="1" promptTitle="Criterio" prompt="Selezionare una delle possibili opzioni dal menu a tendina" sqref="B19" xr:uid="{00000000-0002-0000-3300-000004000000}">
      <formula1>$G$27:$G$29</formula1>
    </dataValidation>
    <dataValidation type="list" allowBlank="1" showInputMessage="1" showErrorMessage="1" promptTitle="Criterio" prompt="Selezionare una delle possibili opzioni dal menu a tendina" sqref="B22" xr:uid="{00000000-0002-0000-3300-000005000000}">
      <formula1>$G$31:$G$36</formula1>
    </dataValidation>
    <dataValidation type="list" allowBlank="1" showInputMessage="1" showErrorMessage="1" promptTitle="Seleziona" prompt="Selezionare una delle possibili opzioni dal menu a tendina" sqref="F2" xr:uid="{00000000-0002-0000-3300-000006000000}">
      <formula1>$H$2:$H$3</formula1>
    </dataValidation>
    <dataValidation type="list" allowBlank="1" showInputMessage="1" showErrorMessage="1" promptTitle="Impatto" prompt="Selezionare una delle possibili opzioni dal menu a tendina" sqref="B29" xr:uid="{00000000-0002-0000-3300-000007000000}">
      <formula1>$G$38:$G$43</formula1>
    </dataValidation>
    <dataValidation type="list" allowBlank="1" showInputMessage="1" showErrorMessage="1" promptTitle="Impatto" prompt="Selezionare una delle possibili opzioni dal menu a tendina" sqref="B32" xr:uid="{00000000-0002-0000-3300-000008000000}">
      <formula1>$G$27:$G$29</formula1>
    </dataValidation>
    <dataValidation type="list" allowBlank="1" showInputMessage="1" showErrorMessage="1" promptTitle="Impatto" prompt="Selezionare una delle possibili opzioni dal menu a tendina" sqref="B35" xr:uid="{00000000-0002-0000-3300-000009000000}">
      <formula1>$G$48:$G$54</formula1>
    </dataValidation>
    <dataValidation type="list" allowBlank="1" showInputMessage="1" showErrorMessage="1" promptTitle="Impatto" prompt="Selezionare una delle possibili opzioni dal menu a tendina" sqref="B38" xr:uid="{00000000-0002-0000-3300-00000A000000}">
      <formula1>$G$56:$G$61</formula1>
    </dataValidation>
  </dataValidations>
  <hyperlinks>
    <hyperlink ref="D4:F4" location="'Indice Schede'!A1" display="Torna all'indice" xr:uid="{00000000-0004-0000-3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68"/>
  <sheetViews>
    <sheetView topLeftCell="A19"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v>50</v>
      </c>
      <c r="D2" s="113" t="s">
        <v>80</v>
      </c>
      <c r="E2" s="114"/>
      <c r="F2" s="67" t="s">
        <v>36</v>
      </c>
      <c r="H2" t="s">
        <v>36</v>
      </c>
    </row>
    <row r="3" spans="1:8" ht="45" customHeight="1" thickBot="1" x14ac:dyDescent="0.3">
      <c r="A3" s="119" t="s">
        <v>260</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71</v>
      </c>
      <c r="G22" s="7" t="s">
        <v>77</v>
      </c>
      <c r="H22" t="s">
        <v>76</v>
      </c>
    </row>
    <row r="23" spans="1:8" ht="30" customHeight="1" thickBot="1" x14ac:dyDescent="0.3">
      <c r="A23" s="15" t="s">
        <v>49</v>
      </c>
      <c r="B23" s="30">
        <f>VLOOKUP(B22,G31:H36,2,FALSE)</f>
        <v>3</v>
      </c>
      <c r="G23" s="11" t="s">
        <v>61</v>
      </c>
      <c r="H23">
        <v>1</v>
      </c>
    </row>
    <row r="24" spans="1:8" ht="30" customHeight="1" thickBot="1" x14ac:dyDescent="0.3">
      <c r="A24" s="19" t="s">
        <v>74</v>
      </c>
      <c r="B24" s="31">
        <f>IFERROR((B8+B11+B14+B17+B20+B23)/6,"-")</f>
        <v>2.6666666666666665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2.6666666666666665</v>
      </c>
    </row>
    <row r="45" spans="1:8" ht="30" customHeight="1" thickBot="1" x14ac:dyDescent="0.3">
      <c r="A45" s="34"/>
      <c r="B45" s="35"/>
    </row>
    <row r="46" spans="1:8" ht="30" customHeight="1" thickBot="1" x14ac:dyDescent="0.3">
      <c r="A46" s="109" t="s">
        <v>119</v>
      </c>
      <c r="B46" s="110"/>
    </row>
    <row r="47" spans="1:8" ht="30" customHeight="1" thickBot="1" x14ac:dyDescent="0.3">
      <c r="A47" s="107"/>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400-000000000000}">
      <formula1>$G$56:$G$61</formula1>
    </dataValidation>
    <dataValidation type="list" allowBlank="1" showInputMessage="1" showErrorMessage="1" promptTitle="Impatto" prompt="Selezionare una delle possibili opzioni dal menu a tendina" sqref="B35" xr:uid="{00000000-0002-0000-3400-000001000000}">
      <formula1>$G$48:$G$54</formula1>
    </dataValidation>
    <dataValidation type="list" allowBlank="1" showInputMessage="1" showErrorMessage="1" promptTitle="Impatto" prompt="Selezionare una delle possibili opzioni dal menu a tendina" sqref="B32" xr:uid="{00000000-0002-0000-3400-000002000000}">
      <formula1>$G$27:$G$29</formula1>
    </dataValidation>
    <dataValidation type="list" allowBlank="1" showInputMessage="1" showErrorMessage="1" promptTitle="Impatto" prompt="Selezionare una delle possibili opzioni dal menu a tendina" sqref="B29" xr:uid="{00000000-0002-0000-3400-000003000000}">
      <formula1>$G$38:$G$43</formula1>
    </dataValidation>
    <dataValidation type="list" allowBlank="1" showInputMessage="1" showErrorMessage="1" promptTitle="Seleziona" prompt="Selezionare una delle possibili opzioni dal menu a tendina" sqref="F2" xr:uid="{00000000-0002-0000-3400-000004000000}">
      <formula1>$H$2:$H$3</formula1>
    </dataValidation>
    <dataValidation type="list" allowBlank="1" showInputMessage="1" showErrorMessage="1" promptTitle="Criterio" prompt="Selezionare una delle possibili opzioni dal menu a tendina" sqref="B22" xr:uid="{00000000-0002-0000-3400-000005000000}">
      <formula1>$G$31:$G$36</formula1>
    </dataValidation>
    <dataValidation type="list" allowBlank="1" showInputMessage="1" showErrorMessage="1" promptTitle="Criterio" prompt="Selezionare una delle possibili opzioni dal menu a tendina" sqref="B19" xr:uid="{00000000-0002-0000-3400-000006000000}">
      <formula1>$G$27:$G$29</formula1>
    </dataValidation>
    <dataValidation type="list" allowBlank="1" showInputMessage="1" showErrorMessage="1" promptTitle="Criterio" prompt="Selezionare una delle possibili opzioni dal menu a tendina" sqref="B16" xr:uid="{00000000-0002-0000-3400-000007000000}">
      <formula1>$G$22:$G$25</formula1>
    </dataValidation>
    <dataValidation type="list" allowBlank="1" showInputMessage="1" showErrorMessage="1" promptTitle="Criterio" prompt="Selezionare una delle possibili opzioni dal menu a tendina" sqref="B7" xr:uid="{00000000-0002-0000-3400-000008000000}">
      <formula1>$G$5:$G$10</formula1>
    </dataValidation>
    <dataValidation type="list" allowBlank="1" showInputMessage="1" showErrorMessage="1" promptTitle="Criterio" prompt="Selezionare una delle possibili opzioni dal menu a tendina" sqref="B13" xr:uid="{00000000-0002-0000-3400-000009000000}">
      <formula1>$G$17:$G$20</formula1>
    </dataValidation>
    <dataValidation type="list" allowBlank="1" showInputMessage="1" showErrorMessage="1" promptTitle="Criterio" prompt="Selezionare una delle possibili opzioni dal menu a tendina" sqref="B10" xr:uid="{00000000-0002-0000-3400-00000A000000}">
      <formula1>$G$13:$G$15</formula1>
    </dataValidation>
  </dataValidations>
  <hyperlinks>
    <hyperlink ref="D4:F4" location="'Indice Schede'!A1" display="Torna all'indice" xr:uid="{00000000-0004-0000-34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68"/>
  <sheetViews>
    <sheetView zoomScaleNormal="100" zoomScaleSheetLayoutView="100" workbookViewId="0">
      <selection activeCell="B40" sqref="B4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v>51</v>
      </c>
      <c r="D2" s="113" t="s">
        <v>80</v>
      </c>
      <c r="E2" s="114"/>
      <c r="F2" s="67" t="s">
        <v>36</v>
      </c>
      <c r="H2" t="s">
        <v>36</v>
      </c>
    </row>
    <row r="3" spans="1:8" ht="45" customHeight="1" thickBot="1" x14ac:dyDescent="0.3">
      <c r="A3" s="119" t="s">
        <v>261</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72</v>
      </c>
      <c r="G22" s="7" t="s">
        <v>77</v>
      </c>
      <c r="H22" t="s">
        <v>76</v>
      </c>
    </row>
    <row r="23" spans="1:8" ht="30" customHeight="1" thickBot="1" x14ac:dyDescent="0.3">
      <c r="A23" s="15" t="s">
        <v>49</v>
      </c>
      <c r="B23" s="30">
        <f>VLOOKUP(B22,G31:H36,2,FALSE)</f>
        <v>4</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111</v>
      </c>
      <c r="G38" s="7" t="s">
        <v>77</v>
      </c>
      <c r="H38" t="s">
        <v>76</v>
      </c>
    </row>
    <row r="39" spans="1:8" ht="30" customHeight="1" thickBot="1" x14ac:dyDescent="0.3">
      <c r="A39" s="15" t="s">
        <v>49</v>
      </c>
      <c r="B39" s="30">
        <f>VLOOKUP(B38,G56:H61,2,FALSE)</f>
        <v>2</v>
      </c>
      <c r="G39" s="7" t="s">
        <v>102</v>
      </c>
      <c r="H39">
        <v>1</v>
      </c>
    </row>
    <row r="40" spans="1:8" ht="30" customHeight="1" thickBot="1" x14ac:dyDescent="0.3">
      <c r="A40" s="32" t="s">
        <v>99</v>
      </c>
      <c r="B40" s="31">
        <f>IFERROR((B30+B33+B36+B39)/4,"-")</f>
        <v>1</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2.8333333333333335</v>
      </c>
    </row>
    <row r="45" spans="1:8" ht="30" customHeight="1" thickBot="1" x14ac:dyDescent="0.3">
      <c r="A45" s="34"/>
      <c r="B45" s="35"/>
    </row>
    <row r="46" spans="1:8" ht="30" customHeight="1" thickBot="1" x14ac:dyDescent="0.3">
      <c r="A46" s="109" t="s">
        <v>119</v>
      </c>
      <c r="B46" s="110"/>
    </row>
    <row r="47" spans="1:8" ht="30" customHeight="1" thickBot="1" x14ac:dyDescent="0.3">
      <c r="A47" s="107"/>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3500-000000000000}">
      <formula1>$G$13:$G$15</formula1>
    </dataValidation>
    <dataValidation type="list" allowBlank="1" showInputMessage="1" showErrorMessage="1" promptTitle="Criterio" prompt="Selezionare una delle possibili opzioni dal menu a tendina" sqref="B13" xr:uid="{00000000-0002-0000-3500-000001000000}">
      <formula1>$G$17:$G$20</formula1>
    </dataValidation>
    <dataValidation type="list" allowBlank="1" showInputMessage="1" showErrorMessage="1" promptTitle="Criterio" prompt="Selezionare una delle possibili opzioni dal menu a tendina" sqref="B7" xr:uid="{00000000-0002-0000-3500-000002000000}">
      <formula1>$G$5:$G$10</formula1>
    </dataValidation>
    <dataValidation type="list" allowBlank="1" showInputMessage="1" showErrorMessage="1" promptTitle="Criterio" prompt="Selezionare una delle possibili opzioni dal menu a tendina" sqref="B16" xr:uid="{00000000-0002-0000-3500-000003000000}">
      <formula1>$G$22:$G$25</formula1>
    </dataValidation>
    <dataValidation type="list" allowBlank="1" showInputMessage="1" showErrorMessage="1" promptTitle="Criterio" prompt="Selezionare una delle possibili opzioni dal menu a tendina" sqref="B19" xr:uid="{00000000-0002-0000-3500-000004000000}">
      <formula1>$G$27:$G$29</formula1>
    </dataValidation>
    <dataValidation type="list" allowBlank="1" showInputMessage="1" showErrorMessage="1" promptTitle="Criterio" prompt="Selezionare una delle possibili opzioni dal menu a tendina" sqref="B22" xr:uid="{00000000-0002-0000-3500-000005000000}">
      <formula1>$G$31:$G$36</formula1>
    </dataValidation>
    <dataValidation type="list" allowBlank="1" showInputMessage="1" showErrorMessage="1" promptTitle="Seleziona" prompt="Selezionare una delle possibili opzioni dal menu a tendina" sqref="F2" xr:uid="{00000000-0002-0000-3500-000006000000}">
      <formula1>$H$2:$H$3</formula1>
    </dataValidation>
    <dataValidation type="list" allowBlank="1" showInputMessage="1" showErrorMessage="1" promptTitle="Impatto" prompt="Selezionare una delle possibili opzioni dal menu a tendina" sqref="B29" xr:uid="{00000000-0002-0000-3500-000007000000}">
      <formula1>$G$38:$G$43</formula1>
    </dataValidation>
    <dataValidation type="list" allowBlank="1" showInputMessage="1" showErrorMessage="1" promptTitle="Impatto" prompt="Selezionare una delle possibili opzioni dal menu a tendina" sqref="B32" xr:uid="{00000000-0002-0000-3500-000008000000}">
      <formula1>$G$27:$G$29</formula1>
    </dataValidation>
    <dataValidation type="list" allowBlank="1" showInputMessage="1" showErrorMessage="1" promptTitle="Impatto" prompt="Selezionare una delle possibili opzioni dal menu a tendina" sqref="B35" xr:uid="{00000000-0002-0000-3500-000009000000}">
      <formula1>$G$48:$G$54</formula1>
    </dataValidation>
    <dataValidation type="list" allowBlank="1" showInputMessage="1" showErrorMessage="1" promptTitle="Impatto" prompt="Selezionare una delle possibili opzioni dal menu a tendina" sqref="B38" xr:uid="{00000000-0002-0000-3500-00000A000000}">
      <formula1>$G$56:$G$61</formula1>
    </dataValidation>
  </dataValidations>
  <hyperlinks>
    <hyperlink ref="D4:F4" location="'Indice Schede'!A1" display="Torna all'indice" xr:uid="{00000000-0004-0000-3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3" t="s">
        <v>80</v>
      </c>
      <c r="E2" s="114"/>
      <c r="F2" s="67" t="s">
        <v>37</v>
      </c>
      <c r="H2" t="s">
        <v>36</v>
      </c>
    </row>
    <row r="3" spans="1:8" ht="45" customHeight="1" thickBot="1" x14ac:dyDescent="0.3">
      <c r="A3" s="119" t="s">
        <v>193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5" t="s">
        <v>50</v>
      </c>
      <c r="B9" s="106"/>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5" t="s">
        <v>54</v>
      </c>
      <c r="B12" s="106"/>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5" t="s">
        <v>59</v>
      </c>
      <c r="B15" s="106"/>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5" t="s">
        <v>64</v>
      </c>
      <c r="B18" s="106"/>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5" t="s">
        <v>67</v>
      </c>
      <c r="B21" s="106"/>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5" t="s">
        <v>87</v>
      </c>
      <c r="B31" s="106"/>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5" t="s">
        <v>89</v>
      </c>
      <c r="B34" s="106"/>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5" t="s">
        <v>97</v>
      </c>
      <c r="B37" s="106"/>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9" t="s">
        <v>119</v>
      </c>
      <c r="B46" s="110"/>
    </row>
    <row r="47" spans="1:8" ht="30" customHeight="1" thickBot="1" x14ac:dyDescent="0.3">
      <c r="A47" s="107"/>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3600-000000000000}">
      <formula1>$G$56:$G$61</formula1>
    </dataValidation>
    <dataValidation type="list" allowBlank="1" showInputMessage="1" showErrorMessage="1" promptTitle="Impatto" prompt="Selezionare una delle possibili opzioni dal menu a tendina" sqref="B35" xr:uid="{00000000-0002-0000-3600-000001000000}">
      <formula1>$G$48:$G$54</formula1>
    </dataValidation>
    <dataValidation type="list" allowBlank="1" showInputMessage="1" showErrorMessage="1" promptTitle="Impatto" prompt="Selezionare una delle possibili opzioni dal menu a tendina" sqref="B32" xr:uid="{00000000-0002-0000-3600-000002000000}">
      <formula1>$G$27:$G$29</formula1>
    </dataValidation>
    <dataValidation type="list" allowBlank="1" showInputMessage="1" showErrorMessage="1" promptTitle="Impatto" prompt="Selezionare una delle possibili opzioni dal menu a tendina" sqref="B29" xr:uid="{00000000-0002-0000-3600-000003000000}">
      <formula1>$G$38:$G$43</formula1>
    </dataValidation>
    <dataValidation type="list" allowBlank="1" showInputMessage="1" showErrorMessage="1" promptTitle="Seleziona" prompt="Selezionare una delle possibili opzioni dal menu a tendina" sqref="F2" xr:uid="{00000000-0002-0000-3600-000004000000}">
      <formula1>$H$2:$H$3</formula1>
    </dataValidation>
    <dataValidation type="list" allowBlank="1" showInputMessage="1" showErrorMessage="1" promptTitle="Criterio" prompt="Selezionare una delle possibili opzioni dal menu a tendina" sqref="B22" xr:uid="{00000000-0002-0000-3600-000005000000}">
      <formula1>$G$31:$G$36</formula1>
    </dataValidation>
    <dataValidation type="list" allowBlank="1" showInputMessage="1" showErrorMessage="1" promptTitle="Criterio" prompt="Selezionare una delle possibili opzioni dal menu a tendina" sqref="B19" xr:uid="{00000000-0002-0000-3600-000006000000}">
      <formula1>$G$27:$G$29</formula1>
    </dataValidation>
    <dataValidation type="list" allowBlank="1" showInputMessage="1" showErrorMessage="1" promptTitle="Criterio" prompt="Selezionare una delle possibili opzioni dal menu a tendina" sqref="B16" xr:uid="{00000000-0002-0000-3600-000007000000}">
      <formula1>$G$22:$G$25</formula1>
    </dataValidation>
    <dataValidation type="list" allowBlank="1" showInputMessage="1" showErrorMessage="1" promptTitle="Criterio" prompt="Selezionare una delle possibili opzioni dal menu a tendina" sqref="B7" xr:uid="{00000000-0002-0000-3600-000008000000}">
      <formula1>$G$5:$G$10</formula1>
    </dataValidation>
    <dataValidation type="list" allowBlank="1" showInputMessage="1" showErrorMessage="1" promptTitle="Criterio" prompt="Selezionare una delle possibili opzioni dal menu a tendina" sqref="B13" xr:uid="{00000000-0002-0000-3600-000009000000}">
      <formula1>$G$17:$G$20</formula1>
    </dataValidation>
    <dataValidation type="list" allowBlank="1" showInputMessage="1" showErrorMessage="1" promptTitle="Criterio" prompt="Selezionare una delle possibili opzioni dal menu a tendina" sqref="B10" xr:uid="{00000000-0002-0000-3600-00000A000000}">
      <formula1>$G$13:$G$15</formula1>
    </dataValidation>
  </dataValidations>
  <hyperlinks>
    <hyperlink ref="D4:F4" location="'Indice Schede'!A1" display="Torna all'indice" xr:uid="{00000000-0004-0000-3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t="str">
        <f>IF(F2="SI",'Indice Schede'!B60,"non utilizzata")</f>
        <v>non utilizzata</v>
      </c>
      <c r="D2" s="113" t="s">
        <v>80</v>
      </c>
      <c r="E2" s="114"/>
      <c r="F2" s="67" t="s">
        <v>37</v>
      </c>
      <c r="H2" t="s">
        <v>36</v>
      </c>
    </row>
    <row r="3" spans="1:8" ht="45" customHeight="1" thickBot="1" x14ac:dyDescent="0.3">
      <c r="A3" s="119" t="s">
        <v>193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77</v>
      </c>
      <c r="G7" s="8" t="s">
        <v>45</v>
      </c>
      <c r="H7">
        <v>2</v>
      </c>
    </row>
    <row r="8" spans="1:8" ht="30" customHeight="1" thickBot="1" x14ac:dyDescent="0.3">
      <c r="A8" s="23" t="s">
        <v>49</v>
      </c>
      <c r="B8" s="22" t="str">
        <f>VLOOKUP(B7,G5:H10,2,FALSE)</f>
        <v>-</v>
      </c>
      <c r="G8" s="7" t="s">
        <v>46</v>
      </c>
      <c r="H8">
        <v>3</v>
      </c>
    </row>
    <row r="9" spans="1:8" ht="30" customHeight="1" thickBot="1" x14ac:dyDescent="0.3">
      <c r="A9" s="105" t="s">
        <v>50</v>
      </c>
      <c r="B9" s="106"/>
      <c r="G9" s="7" t="s">
        <v>47</v>
      </c>
      <c r="H9">
        <v>4</v>
      </c>
    </row>
    <row r="10" spans="1:8" ht="30" customHeight="1" thickBot="1" x14ac:dyDescent="0.3">
      <c r="A10" s="25" t="s">
        <v>51</v>
      </c>
      <c r="B10" s="66" t="s">
        <v>77</v>
      </c>
      <c r="G10" s="7" t="s">
        <v>48</v>
      </c>
      <c r="H10">
        <v>5</v>
      </c>
    </row>
    <row r="11" spans="1:8" ht="30" customHeight="1" thickBot="1" x14ac:dyDescent="0.3">
      <c r="A11" s="26" t="s">
        <v>49</v>
      </c>
      <c r="B11" s="22" t="str">
        <f>VLOOKUP(B10,G13:H15,2,FALSE)</f>
        <v>-</v>
      </c>
    </row>
    <row r="12" spans="1:8" ht="30" customHeight="1" x14ac:dyDescent="0.25">
      <c r="A12" s="105" t="s">
        <v>54</v>
      </c>
      <c r="B12" s="106"/>
      <c r="G12" s="12"/>
    </row>
    <row r="13" spans="1:8" ht="30" customHeight="1" thickBot="1" x14ac:dyDescent="0.3">
      <c r="A13" s="27" t="s">
        <v>55</v>
      </c>
      <c r="B13" s="66" t="s">
        <v>77</v>
      </c>
      <c r="G13" s="7" t="s">
        <v>77</v>
      </c>
      <c r="H13" t="s">
        <v>76</v>
      </c>
    </row>
    <row r="14" spans="1:8" ht="30" customHeight="1" thickBot="1" x14ac:dyDescent="0.3">
      <c r="A14" s="26" t="s">
        <v>49</v>
      </c>
      <c r="B14" s="22" t="str">
        <f>VLOOKUP(B13,G17:H20,2,FALSE)</f>
        <v>-</v>
      </c>
      <c r="G14" s="7" t="s">
        <v>52</v>
      </c>
      <c r="H14">
        <v>2</v>
      </c>
    </row>
    <row r="15" spans="1:8" ht="30" customHeight="1" thickBot="1" x14ac:dyDescent="0.3">
      <c r="A15" s="105" t="s">
        <v>59</v>
      </c>
      <c r="B15" s="106"/>
      <c r="G15" s="7" t="s">
        <v>53</v>
      </c>
      <c r="H15">
        <v>5</v>
      </c>
    </row>
    <row r="16" spans="1:8" ht="39" customHeight="1" x14ac:dyDescent="0.25">
      <c r="A16" s="28" t="s">
        <v>60</v>
      </c>
      <c r="B16" s="65" t="s">
        <v>77</v>
      </c>
    </row>
    <row r="17" spans="1:8" ht="30" customHeight="1" thickBot="1" x14ac:dyDescent="0.3">
      <c r="A17" s="15" t="s">
        <v>49</v>
      </c>
      <c r="B17" s="30" t="str">
        <f>VLOOKUP(B16,G22:H25,2,FALSE)</f>
        <v>-</v>
      </c>
      <c r="G17" s="7" t="s">
        <v>77</v>
      </c>
      <c r="H17" t="s">
        <v>76</v>
      </c>
    </row>
    <row r="18" spans="1:8" ht="30" customHeight="1" thickBot="1" x14ac:dyDescent="0.3">
      <c r="A18" s="105" t="s">
        <v>64</v>
      </c>
      <c r="B18" s="106"/>
      <c r="G18" s="11" t="s">
        <v>56</v>
      </c>
      <c r="H18">
        <v>1</v>
      </c>
    </row>
    <row r="19" spans="1:8" ht="30" customHeight="1" thickBot="1" x14ac:dyDescent="0.3">
      <c r="A19" s="29" t="s">
        <v>78</v>
      </c>
      <c r="B19" s="65" t="s">
        <v>77</v>
      </c>
      <c r="G19" s="11" t="s">
        <v>57</v>
      </c>
      <c r="H19">
        <v>3</v>
      </c>
    </row>
    <row r="20" spans="1:8" ht="30" customHeight="1" thickBot="1" x14ac:dyDescent="0.3">
      <c r="A20" s="15" t="s">
        <v>49</v>
      </c>
      <c r="B20" s="30" t="str">
        <f>VLOOKUP(B19,G27:H29,2,FALSE)</f>
        <v>-</v>
      </c>
      <c r="G20" s="11" t="s">
        <v>58</v>
      </c>
      <c r="H20">
        <v>5</v>
      </c>
    </row>
    <row r="21" spans="1:8" ht="30" customHeight="1" x14ac:dyDescent="0.25">
      <c r="A21" s="105" t="s">
        <v>67</v>
      </c>
      <c r="B21" s="106"/>
    </row>
    <row r="22" spans="1:8" ht="30" customHeight="1" thickBot="1" x14ac:dyDescent="0.3">
      <c r="A22" s="29" t="s">
        <v>68</v>
      </c>
      <c r="B22" s="65" t="s">
        <v>77</v>
      </c>
      <c r="G22" s="7" t="s">
        <v>77</v>
      </c>
      <c r="H22" t="s">
        <v>76</v>
      </c>
    </row>
    <row r="23" spans="1:8" ht="30" customHeight="1" thickBot="1" x14ac:dyDescent="0.3">
      <c r="A23" s="15" t="s">
        <v>49</v>
      </c>
      <c r="B23" s="30" t="str">
        <f>VLOOKUP(B22,G31:H36,2,FALSE)</f>
        <v>-</v>
      </c>
      <c r="G23" s="11" t="s">
        <v>61</v>
      </c>
      <c r="H23">
        <v>1</v>
      </c>
    </row>
    <row r="24" spans="1:8" ht="30" customHeight="1" thickBot="1" x14ac:dyDescent="0.3">
      <c r="A24" s="19" t="s">
        <v>74</v>
      </c>
      <c r="B24" s="31" t="str">
        <f>IFERROR((B8+B11+B14+B17+B20+B23)/6,"-")</f>
        <v>-</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77</v>
      </c>
      <c r="G29" s="11" t="s">
        <v>66</v>
      </c>
      <c r="H29">
        <v>5</v>
      </c>
    </row>
    <row r="30" spans="1:8" ht="30" customHeight="1" thickBot="1" x14ac:dyDescent="0.3">
      <c r="A30" s="15" t="s">
        <v>49</v>
      </c>
      <c r="B30" s="30" t="str">
        <f>VLOOKUP(B29,G38:H43,2,FALSE)</f>
        <v>-</v>
      </c>
    </row>
    <row r="31" spans="1:8" ht="30" customHeight="1" thickBot="1" x14ac:dyDescent="0.3">
      <c r="A31" s="105" t="s">
        <v>87</v>
      </c>
      <c r="B31" s="106"/>
      <c r="G31" s="7" t="s">
        <v>77</v>
      </c>
      <c r="H31" t="s">
        <v>76</v>
      </c>
    </row>
    <row r="32" spans="1:8" ht="42" customHeight="1" thickBot="1" x14ac:dyDescent="0.3">
      <c r="A32" s="29" t="s">
        <v>88</v>
      </c>
      <c r="B32" s="65" t="s">
        <v>77</v>
      </c>
      <c r="G32" s="11" t="s">
        <v>69</v>
      </c>
      <c r="H32">
        <v>1</v>
      </c>
    </row>
    <row r="33" spans="1:8" ht="43.5" customHeight="1" thickBot="1" x14ac:dyDescent="0.3">
      <c r="A33" s="15" t="s">
        <v>49</v>
      </c>
      <c r="B33" s="30" t="str">
        <f>VLOOKUP(B32,G27:H29,2,FALSE)</f>
        <v>-</v>
      </c>
      <c r="G33" s="11" t="s">
        <v>70</v>
      </c>
      <c r="H33">
        <v>2</v>
      </c>
    </row>
    <row r="34" spans="1:8" ht="30" customHeight="1" thickBot="1" x14ac:dyDescent="0.3">
      <c r="A34" s="105" t="s">
        <v>89</v>
      </c>
      <c r="B34" s="106"/>
      <c r="G34" s="11" t="s">
        <v>71</v>
      </c>
      <c r="H34">
        <v>3</v>
      </c>
    </row>
    <row r="35" spans="1:8" ht="30" customHeight="1" thickBot="1" x14ac:dyDescent="0.3">
      <c r="A35" s="29" t="s">
        <v>90</v>
      </c>
      <c r="B35" s="65" t="s">
        <v>77</v>
      </c>
      <c r="G35" s="11" t="s">
        <v>72</v>
      </c>
      <c r="H35">
        <v>4</v>
      </c>
    </row>
    <row r="36" spans="1:8" ht="30" customHeight="1" thickBot="1" x14ac:dyDescent="0.3">
      <c r="A36" s="15" t="s">
        <v>49</v>
      </c>
      <c r="B36" s="30" t="str">
        <f>VLOOKUP(B35,G48:H54,2,FALSE)</f>
        <v>-</v>
      </c>
      <c r="G36" s="11" t="s">
        <v>73</v>
      </c>
      <c r="H36">
        <v>5</v>
      </c>
    </row>
    <row r="37" spans="1:8" ht="30" customHeight="1" x14ac:dyDescent="0.25">
      <c r="A37" s="105" t="s">
        <v>97</v>
      </c>
      <c r="B37" s="106"/>
    </row>
    <row r="38" spans="1:8" ht="30" customHeight="1" thickBot="1" x14ac:dyDescent="0.3">
      <c r="A38" s="29" t="s">
        <v>98</v>
      </c>
      <c r="B38" s="65" t="s">
        <v>77</v>
      </c>
      <c r="G38" s="7" t="s">
        <v>77</v>
      </c>
      <c r="H38" t="s">
        <v>76</v>
      </c>
    </row>
    <row r="39" spans="1:8" ht="30" customHeight="1" thickBot="1" x14ac:dyDescent="0.3">
      <c r="A39" s="15" t="s">
        <v>49</v>
      </c>
      <c r="B39" s="30" t="str">
        <f>VLOOKUP(B38,G56:H61,2,FALSE)</f>
        <v>-</v>
      </c>
      <c r="G39" s="7" t="s">
        <v>102</v>
      </c>
      <c r="H39">
        <v>1</v>
      </c>
    </row>
    <row r="40" spans="1:8" ht="30" customHeight="1" thickBot="1" x14ac:dyDescent="0.3">
      <c r="A40" s="32" t="s">
        <v>99</v>
      </c>
      <c r="B40" s="31" t="str">
        <f>IFERROR((B30+B33+B36+B39)/4,"-")</f>
        <v>-</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9" t="s">
        <v>119</v>
      </c>
      <c r="B46" s="110"/>
    </row>
    <row r="47" spans="1:8" ht="30" customHeight="1" thickBot="1" x14ac:dyDescent="0.3">
      <c r="A47" s="107"/>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xr:uid="{00000000-0002-0000-3700-000000000000}">
      <formula1>$G$13:$G$15</formula1>
    </dataValidation>
    <dataValidation type="list" allowBlank="1" showInputMessage="1" showErrorMessage="1" promptTitle="Criterio" prompt="Selezionare una delle possibili opzioni dal menu a tendina" sqref="B13" xr:uid="{00000000-0002-0000-3700-000001000000}">
      <formula1>$G$17:$G$20</formula1>
    </dataValidation>
    <dataValidation type="list" allowBlank="1" showInputMessage="1" showErrorMessage="1" promptTitle="Criterio" prompt="Selezionare una delle possibili opzioni dal menu a tendina" sqref="B7" xr:uid="{00000000-0002-0000-3700-000002000000}">
      <formula1>$G$5:$G$10</formula1>
    </dataValidation>
    <dataValidation type="list" allowBlank="1" showInputMessage="1" showErrorMessage="1" promptTitle="Criterio" prompt="Selezionare una delle possibili opzioni dal menu a tendina" sqref="B16" xr:uid="{00000000-0002-0000-3700-000003000000}">
      <formula1>$G$22:$G$25</formula1>
    </dataValidation>
    <dataValidation type="list" allowBlank="1" showInputMessage="1" showErrorMessage="1" promptTitle="Criterio" prompt="Selezionare una delle possibili opzioni dal menu a tendina" sqref="B19" xr:uid="{00000000-0002-0000-3700-000004000000}">
      <formula1>$G$27:$G$29</formula1>
    </dataValidation>
    <dataValidation type="list" allowBlank="1" showInputMessage="1" showErrorMessage="1" promptTitle="Criterio" prompt="Selezionare una delle possibili opzioni dal menu a tendina" sqref="B22" xr:uid="{00000000-0002-0000-3700-000005000000}">
      <formula1>$G$31:$G$36</formula1>
    </dataValidation>
    <dataValidation type="list" allowBlank="1" showInputMessage="1" showErrorMessage="1" promptTitle="Seleziona" prompt="Selezionare una delle possibili opzioni dal menu a tendina" sqref="F2" xr:uid="{00000000-0002-0000-3700-000006000000}">
      <formula1>$H$2:$H$3</formula1>
    </dataValidation>
    <dataValidation type="list" allowBlank="1" showInputMessage="1" showErrorMessage="1" promptTitle="Impatto" prompt="Selezionare una delle possibili opzioni dal menu a tendina" sqref="B29" xr:uid="{00000000-0002-0000-3700-000007000000}">
      <formula1>$G$38:$G$43</formula1>
    </dataValidation>
    <dataValidation type="list" allowBlank="1" showInputMessage="1" showErrorMessage="1" promptTitle="Impatto" prompt="Selezionare una delle possibili opzioni dal menu a tendina" sqref="B32" xr:uid="{00000000-0002-0000-3700-000008000000}">
      <formula1>$G$27:$G$29</formula1>
    </dataValidation>
    <dataValidation type="list" allowBlank="1" showInputMessage="1" showErrorMessage="1" promptTitle="Impatto" prompt="Selezionare una delle possibili opzioni dal menu a tendina" sqref="B35" xr:uid="{00000000-0002-0000-3700-000009000000}">
      <formula1>$G$48:$G$54</formula1>
    </dataValidation>
    <dataValidation type="list" allowBlank="1" showInputMessage="1" showErrorMessage="1" promptTitle="Impatto" prompt="Selezionare una delle possibili opzioni dal menu a tendina" sqref="B38" xr:uid="{00000000-0002-0000-3700-00000A000000}">
      <formula1>$G$56:$G$61</formula1>
    </dataValidation>
  </dataValidations>
  <hyperlinks>
    <hyperlink ref="D4:F4" location="'Indice Schede'!A1" display="Torna all'indice" xr:uid="{00000000-0004-0000-3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Schede'!B14,"non utilizzata")</f>
        <v>3</v>
      </c>
      <c r="D2" s="113" t="s">
        <v>80</v>
      </c>
      <c r="E2" s="114"/>
      <c r="F2" s="67" t="s">
        <v>36</v>
      </c>
      <c r="H2" t="s">
        <v>36</v>
      </c>
    </row>
    <row r="3" spans="1:8" ht="45" customHeight="1" thickBot="1" x14ac:dyDescent="0.3">
      <c r="A3" s="119" t="s">
        <v>3</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66</v>
      </c>
      <c r="G19" s="11" t="s">
        <v>57</v>
      </c>
      <c r="H19">
        <v>3</v>
      </c>
    </row>
    <row r="20" spans="1:8" ht="30" customHeight="1" thickBot="1" x14ac:dyDescent="0.3">
      <c r="A20" s="15" t="s">
        <v>49</v>
      </c>
      <c r="B20" s="30">
        <f>VLOOKUP(B19,G27:H29,2,FALSE)</f>
        <v>5</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5.25</v>
      </c>
    </row>
    <row r="45" spans="1:8" ht="30" customHeight="1" thickBot="1" x14ac:dyDescent="0.3">
      <c r="A45" s="34"/>
      <c r="B45" s="35"/>
    </row>
    <row r="46" spans="1:8" ht="30" customHeight="1" thickBot="1" x14ac:dyDescent="0.3">
      <c r="A46" s="109" t="s">
        <v>119</v>
      </c>
      <c r="B46" s="110"/>
    </row>
    <row r="47" spans="1:8" ht="81.75" customHeight="1" thickBot="1" x14ac:dyDescent="0.3">
      <c r="A47" s="107" t="s">
        <v>205</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Criterio" prompt="Selezionare una delle possibili opzioni dal menu a tendina" sqref="B10" xr:uid="{00000000-0002-0000-0500-000000000000}">
      <formula1>$G$13:$G$15</formula1>
    </dataValidation>
    <dataValidation type="list" allowBlank="1" showInputMessage="1" showErrorMessage="1" promptTitle="Criterio" prompt="Selezionare una delle possibili opzioni dal menu a tendina" sqref="B13" xr:uid="{00000000-0002-0000-0500-000001000000}">
      <formula1>$G$17:$G$20</formula1>
    </dataValidation>
    <dataValidation type="list" allowBlank="1" showInputMessage="1" showErrorMessage="1" promptTitle="Criterio" prompt="Selezionare una delle possibili opzioni dal menu a tendina" sqref="B7" xr:uid="{00000000-0002-0000-0500-000002000000}">
      <formula1>$G$5:$G$10</formula1>
    </dataValidation>
    <dataValidation type="list" allowBlank="1" showInputMessage="1" showErrorMessage="1" promptTitle="Criterio" prompt="Selezionare una delle possibili opzioni dal menu a tendina" sqref="B16" xr:uid="{00000000-0002-0000-0500-000003000000}">
      <formula1>$G$22:$G$25</formula1>
    </dataValidation>
    <dataValidation type="list" allowBlank="1" showInputMessage="1" showErrorMessage="1" promptTitle="Criterio" prompt="Selezionare una delle possibili opzioni dal menu a tendina" sqref="B19" xr:uid="{00000000-0002-0000-0500-000004000000}">
      <formula1>$G$27:$G$29</formula1>
    </dataValidation>
    <dataValidation type="list" allowBlank="1" showInputMessage="1" showErrorMessage="1" promptTitle="Criterio" prompt="Selezionare una delle possibili opzioni dal menu a tendina" sqref="B22" xr:uid="{00000000-0002-0000-0500-000005000000}">
      <formula1>$G$31:$G$36</formula1>
    </dataValidation>
    <dataValidation type="list" allowBlank="1" showInputMessage="1" showErrorMessage="1" promptTitle="Seleziona" prompt="Selezionare una delle possibili opzioni dal menu a tendina" sqref="F2" xr:uid="{00000000-0002-0000-0500-000006000000}">
      <formula1>$H$2:$H$3</formula1>
    </dataValidation>
    <dataValidation type="list" allowBlank="1" showInputMessage="1" showErrorMessage="1" promptTitle="Impatto" prompt="Selezionare una delle possibili opzioni dal menu a tendina" sqref="B29" xr:uid="{00000000-0002-0000-0500-000007000000}">
      <formula1>$G$38:$G$43</formula1>
    </dataValidation>
    <dataValidation type="list" allowBlank="1" showInputMessage="1" showErrorMessage="1" promptTitle="Impatto" prompt="Selezionare una delle possibili opzioni dal menu a tendina" sqref="B32" xr:uid="{00000000-0002-0000-0500-000008000000}">
      <formula1>$G$27:$G$29</formula1>
    </dataValidation>
    <dataValidation type="list" allowBlank="1" showInputMessage="1" showErrorMessage="1" promptTitle="Impatto" prompt="Selezionare una delle possibili opzioni dal menu a tendina" sqref="B35" xr:uid="{00000000-0002-0000-0500-000009000000}">
      <formula1>$G$48:$G$54</formula1>
    </dataValidation>
    <dataValidation type="list" allowBlank="1" showInputMessage="1" showErrorMessage="1" promptTitle="Impatto" prompt="Selezionare una delle possibili opzioni dal menu a tendina" sqref="B38" xr:uid="{00000000-0002-0000-0500-00000A000000}">
      <formula1>$G$56:$G$61</formula1>
    </dataValidation>
  </dataValidations>
  <hyperlinks>
    <hyperlink ref="D4:F4" location="'Indice Schede'!A1" display="Torna all'indice" xr:uid="{00000000-0004-0000-0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topLeftCell="A34"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Schede'!B15,"non utilizzata")</f>
        <v>4</v>
      </c>
      <c r="D2" s="113" t="s">
        <v>80</v>
      </c>
      <c r="E2" s="114"/>
      <c r="F2" s="67" t="s">
        <v>36</v>
      </c>
      <c r="H2" t="s">
        <v>36</v>
      </c>
    </row>
    <row r="3" spans="1:8" ht="45" customHeight="1" thickBot="1" x14ac:dyDescent="0.3">
      <c r="A3" s="119" t="s">
        <v>4</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09" t="s">
        <v>119</v>
      </c>
      <c r="B46" s="110"/>
    </row>
    <row r="47" spans="1:8" s="5" customFormat="1" ht="78.75" customHeight="1" thickBot="1" x14ac:dyDescent="0.3">
      <c r="A47" s="107" t="s">
        <v>206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xr:uid="{00000000-0002-0000-0600-000000000000}">
      <formula1>$G$56:$G$61</formula1>
    </dataValidation>
    <dataValidation type="list" allowBlank="1" showInputMessage="1" showErrorMessage="1" promptTitle="Impatto" prompt="Selezionare una delle possibili opzioni dal menu a tendina" sqref="B35" xr:uid="{00000000-0002-0000-0600-000001000000}">
      <formula1>$G$48:$G$54</formula1>
    </dataValidation>
    <dataValidation type="list" allowBlank="1" showInputMessage="1" showErrorMessage="1" promptTitle="Impatto" prompt="Selezionare una delle possibili opzioni dal menu a tendina" sqref="B32" xr:uid="{00000000-0002-0000-0600-000002000000}">
      <formula1>$G$27:$G$29</formula1>
    </dataValidation>
    <dataValidation type="list" allowBlank="1" showInputMessage="1" showErrorMessage="1" promptTitle="Impatto" prompt="Selezionare una delle possibili opzioni dal menu a tendina" sqref="B29" xr:uid="{00000000-0002-0000-0600-000003000000}">
      <formula1>$G$38:$G$43</formula1>
    </dataValidation>
    <dataValidation type="list" allowBlank="1" showInputMessage="1" showErrorMessage="1" promptTitle="Seleziona" prompt="Selezionare una delle possibili opzioni dal menu a tendina" sqref="F2" xr:uid="{00000000-0002-0000-0600-000004000000}">
      <formula1>$H$2:$H$3</formula1>
    </dataValidation>
    <dataValidation type="list" allowBlank="1" showInputMessage="1" showErrorMessage="1" promptTitle="Criterio" prompt="Selezionare una delle possibili opzioni dal menu a tendina" sqref="B22" xr:uid="{00000000-0002-0000-0600-000005000000}">
      <formula1>$G$31:$G$36</formula1>
    </dataValidation>
    <dataValidation type="list" allowBlank="1" showInputMessage="1" showErrorMessage="1" promptTitle="Criterio" prompt="Selezionare una delle possibili opzioni dal menu a tendina" sqref="B19" xr:uid="{00000000-0002-0000-0600-000006000000}">
      <formula1>$G$27:$G$29</formula1>
    </dataValidation>
    <dataValidation type="list" allowBlank="1" showInputMessage="1" showErrorMessage="1" promptTitle="Criterio" prompt="Selezionare una delle possibili opzioni dal menu a tendina" sqref="B16" xr:uid="{00000000-0002-0000-0600-000007000000}">
      <formula1>$G$22:$G$25</formula1>
    </dataValidation>
    <dataValidation type="list" allowBlank="1" showInputMessage="1" showErrorMessage="1" promptTitle="Criterio" prompt="Selezionare una delle possibili opzioni dal menu a tendina" sqref="B7" xr:uid="{00000000-0002-0000-0600-000008000000}">
      <formula1>$G$5:$G$10</formula1>
    </dataValidation>
    <dataValidation type="list" allowBlank="1" showInputMessage="1" showErrorMessage="1" promptTitle="Criterio" prompt="Selezionare una delle possibili opzioni dal menu a tendina" sqref="B13" xr:uid="{00000000-0002-0000-0600-000009000000}">
      <formula1>$G$17:$G$20</formula1>
    </dataValidation>
    <dataValidation type="list" allowBlank="1" showInputMessage="1" showErrorMessage="1" promptTitle="Criterio" prompt="Selezionare una delle possibili opzioni dal menu a tendina" sqref="B10" xr:uid="{00000000-0002-0000-0600-00000A000000}">
      <formula1>$G$13:$G$15</formula1>
    </dataValidation>
  </dataValidations>
  <hyperlinks>
    <hyperlink ref="D4:F4" location="'Indice Schede'!A1" display="Torna all'indice" xr:uid="{00000000-0004-0000-0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8"/>
  <sheetViews>
    <sheetView topLeftCell="A22"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Schede'!B16,"non utilizzata")</f>
        <v>5</v>
      </c>
      <c r="D2" s="113" t="s">
        <v>80</v>
      </c>
      <c r="E2" s="114"/>
      <c r="F2" s="67" t="s">
        <v>36</v>
      </c>
      <c r="H2" t="s">
        <v>36</v>
      </c>
    </row>
    <row r="3" spans="1:8" ht="45" customHeight="1" thickBot="1" x14ac:dyDescent="0.3">
      <c r="A3" s="119" t="s">
        <v>5</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47</v>
      </c>
      <c r="G7" s="8" t="s">
        <v>45</v>
      </c>
      <c r="H7">
        <v>2</v>
      </c>
    </row>
    <row r="8" spans="1:8" ht="30" customHeight="1" thickBot="1" x14ac:dyDescent="0.3">
      <c r="A8" s="23" t="s">
        <v>49</v>
      </c>
      <c r="B8" s="22">
        <f>VLOOKUP(B7,G5:H10,2,FALSE)</f>
        <v>4</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2.8333333333333335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92</v>
      </c>
      <c r="G35" s="11" t="s">
        <v>72</v>
      </c>
      <c r="H35">
        <v>4</v>
      </c>
    </row>
    <row r="36" spans="1:8" ht="30" customHeight="1" thickBot="1" x14ac:dyDescent="0.3">
      <c r="A36" s="15" t="s">
        <v>49</v>
      </c>
      <c r="B36" s="30">
        <f>VLOOKUP(B35,G48:H54,2,FALSE)</f>
        <v>1</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4.25</v>
      </c>
    </row>
    <row r="45" spans="1:8" ht="30" customHeight="1" thickBot="1" x14ac:dyDescent="0.3">
      <c r="A45" s="34"/>
      <c r="B45" s="35"/>
    </row>
    <row r="46" spans="1:8" ht="30" customHeight="1" thickBot="1" x14ac:dyDescent="0.3">
      <c r="A46" s="109" t="s">
        <v>119</v>
      </c>
      <c r="B46" s="110"/>
    </row>
    <row r="47" spans="1:8" ht="80.25" customHeight="1" thickBot="1" x14ac:dyDescent="0.3">
      <c r="A47" s="107" t="s">
        <v>206</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xr:uid="{00000000-0002-0000-0700-000000000000}">
      <formula1>$G$13:$G$15</formula1>
    </dataValidation>
    <dataValidation type="list" allowBlank="1" showInputMessage="1" showErrorMessage="1" promptTitle="Criterio" prompt="Selezionare una delle possibili opzioni dal menu a tendina" sqref="B13" xr:uid="{00000000-0002-0000-0700-000001000000}">
      <formula1>$G$17:$G$20</formula1>
    </dataValidation>
    <dataValidation type="list" allowBlank="1" showInputMessage="1" showErrorMessage="1" promptTitle="Criterio" prompt="Selezionare una delle possibili opzioni dal menu a tendina" sqref="B7" xr:uid="{00000000-0002-0000-0700-000002000000}">
      <formula1>$G$5:$G$10</formula1>
    </dataValidation>
    <dataValidation type="list" allowBlank="1" showInputMessage="1" showErrorMessage="1" promptTitle="Criterio" prompt="Selezionare una delle possibili opzioni dal menu a tendina" sqref="B16" xr:uid="{00000000-0002-0000-0700-000003000000}">
      <formula1>$G$22:$G$25</formula1>
    </dataValidation>
    <dataValidation type="list" allowBlank="1" showInputMessage="1" showErrorMessage="1" promptTitle="Criterio" prompt="Selezionare una delle possibili opzioni dal menu a tendina" sqref="B19" xr:uid="{00000000-0002-0000-0700-000004000000}">
      <formula1>$G$27:$G$29</formula1>
    </dataValidation>
    <dataValidation type="list" allowBlank="1" showInputMessage="1" showErrorMessage="1" promptTitle="Criterio" prompt="Selezionare una delle possibili opzioni dal menu a tendina" sqref="B22" xr:uid="{00000000-0002-0000-0700-000005000000}">
      <formula1>$G$31:$G$36</formula1>
    </dataValidation>
    <dataValidation type="list" allowBlank="1" showInputMessage="1" showErrorMessage="1" promptTitle="Seleziona" prompt="Selezionare una delle possibili opzioni dal menu a tendina" sqref="F2" xr:uid="{00000000-0002-0000-0700-000006000000}">
      <formula1>$H$2:$H$3</formula1>
    </dataValidation>
    <dataValidation type="list" allowBlank="1" showInputMessage="1" showErrorMessage="1" promptTitle="Impatto" prompt="Selezionare una delle possibili opzioni dal menu a tendina" sqref="B29" xr:uid="{00000000-0002-0000-0700-000007000000}">
      <formula1>$G$38:$G$43</formula1>
    </dataValidation>
    <dataValidation type="list" allowBlank="1" showInputMessage="1" showErrorMessage="1" promptTitle="Impatto" prompt="Selezionare una delle possibili opzioni dal menu a tendina" sqref="B32" xr:uid="{00000000-0002-0000-0700-000008000000}">
      <formula1>$G$27:$G$29</formula1>
    </dataValidation>
    <dataValidation type="list" allowBlank="1" showInputMessage="1" showErrorMessage="1" promptTitle="Impatto" prompt="Selezionare una delle possibili opzioni dal menu a tendina" sqref="B35" xr:uid="{00000000-0002-0000-0700-000009000000}">
      <formula1>$G$48:$G$54</formula1>
    </dataValidation>
    <dataValidation type="list" allowBlank="1" showInputMessage="1" showErrorMessage="1" promptTitle="Impatto" prompt="Selezionare una delle possibili opzioni dal menu a tendina" sqref="B38" xr:uid="{00000000-0002-0000-0700-00000A000000}">
      <formula1>$G$56:$G$61</formula1>
    </dataValidation>
  </dataValidations>
  <hyperlinks>
    <hyperlink ref="D4:F4" location="'Indice Schede'!A1" display="Torna all'indice" xr:uid="{00000000-0004-0000-07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79</v>
      </c>
      <c r="B2" s="18">
        <f>IF(F2="SI",'Indice Schede'!B17,"non utilizzata")</f>
        <v>6</v>
      </c>
      <c r="D2" s="113" t="s">
        <v>80</v>
      </c>
      <c r="E2" s="114"/>
      <c r="F2" s="67" t="s">
        <v>36</v>
      </c>
      <c r="H2" t="s">
        <v>36</v>
      </c>
    </row>
    <row r="3" spans="1:8" ht="45" customHeight="1" thickBot="1" x14ac:dyDescent="0.3">
      <c r="A3" s="119" t="s">
        <v>120</v>
      </c>
      <c r="B3" s="120"/>
      <c r="H3" t="s">
        <v>37</v>
      </c>
    </row>
    <row r="4" spans="1:8" ht="31.5" customHeight="1" thickBot="1" x14ac:dyDescent="0.3">
      <c r="A4" s="109" t="s">
        <v>39</v>
      </c>
      <c r="B4" s="118"/>
      <c r="D4" s="115" t="s">
        <v>81</v>
      </c>
      <c r="E4" s="116"/>
      <c r="F4" s="117"/>
    </row>
    <row r="5" spans="1:8" ht="15.75" thickBot="1" x14ac:dyDescent="0.3">
      <c r="A5" s="16" t="s">
        <v>40</v>
      </c>
      <c r="B5" s="17" t="s">
        <v>41</v>
      </c>
      <c r="G5" s="9" t="s">
        <v>77</v>
      </c>
      <c r="H5" t="s">
        <v>76</v>
      </c>
    </row>
    <row r="6" spans="1:8" ht="30" customHeight="1" thickBot="1" x14ac:dyDescent="0.3">
      <c r="A6" s="105" t="s">
        <v>42</v>
      </c>
      <c r="B6" s="106"/>
      <c r="G6" s="10" t="s">
        <v>44</v>
      </c>
      <c r="H6">
        <v>1</v>
      </c>
    </row>
    <row r="7" spans="1:8" ht="30" customHeight="1" thickBot="1" x14ac:dyDescent="0.3">
      <c r="A7" s="24" t="s">
        <v>43</v>
      </c>
      <c r="B7" s="65" t="s">
        <v>44</v>
      </c>
      <c r="G7" s="8" t="s">
        <v>45</v>
      </c>
      <c r="H7">
        <v>2</v>
      </c>
    </row>
    <row r="8" spans="1:8" ht="30" customHeight="1" thickBot="1" x14ac:dyDescent="0.3">
      <c r="A8" s="23" t="s">
        <v>49</v>
      </c>
      <c r="B8" s="22">
        <f>VLOOKUP(B7,G5:H10,2,FALSE)</f>
        <v>1</v>
      </c>
      <c r="G8" s="7" t="s">
        <v>46</v>
      </c>
      <c r="H8">
        <v>3</v>
      </c>
    </row>
    <row r="9" spans="1:8" ht="30" customHeight="1" thickBot="1" x14ac:dyDescent="0.3">
      <c r="A9" s="105" t="s">
        <v>50</v>
      </c>
      <c r="B9" s="106"/>
      <c r="G9" s="7" t="s">
        <v>47</v>
      </c>
      <c r="H9">
        <v>4</v>
      </c>
    </row>
    <row r="10" spans="1:8" ht="30" customHeight="1" thickBot="1" x14ac:dyDescent="0.3">
      <c r="A10" s="25" t="s">
        <v>51</v>
      </c>
      <c r="B10" s="66" t="s">
        <v>53</v>
      </c>
      <c r="G10" s="7" t="s">
        <v>48</v>
      </c>
      <c r="H10">
        <v>5</v>
      </c>
    </row>
    <row r="11" spans="1:8" ht="30" customHeight="1" thickBot="1" x14ac:dyDescent="0.3">
      <c r="A11" s="26" t="s">
        <v>49</v>
      </c>
      <c r="B11" s="22">
        <f>VLOOKUP(B10,G13:H15,2,FALSE)</f>
        <v>5</v>
      </c>
    </row>
    <row r="12" spans="1:8" ht="30" customHeight="1" x14ac:dyDescent="0.25">
      <c r="A12" s="105" t="s">
        <v>54</v>
      </c>
      <c r="B12" s="106"/>
      <c r="G12" s="12"/>
    </row>
    <row r="13" spans="1:8" ht="30" customHeight="1" thickBot="1" x14ac:dyDescent="0.3">
      <c r="A13" s="27" t="s">
        <v>55</v>
      </c>
      <c r="B13" s="66" t="s">
        <v>56</v>
      </c>
      <c r="G13" s="7" t="s">
        <v>77</v>
      </c>
      <c r="H13" t="s">
        <v>76</v>
      </c>
    </row>
    <row r="14" spans="1:8" ht="30" customHeight="1" thickBot="1" x14ac:dyDescent="0.3">
      <c r="A14" s="26" t="s">
        <v>49</v>
      </c>
      <c r="B14" s="22">
        <f>VLOOKUP(B13,G17:H20,2,FALSE)</f>
        <v>1</v>
      </c>
      <c r="G14" s="7" t="s">
        <v>52</v>
      </c>
      <c r="H14">
        <v>2</v>
      </c>
    </row>
    <row r="15" spans="1:8" ht="30" customHeight="1" thickBot="1" x14ac:dyDescent="0.3">
      <c r="A15" s="105" t="s">
        <v>59</v>
      </c>
      <c r="B15" s="106"/>
      <c r="G15" s="7" t="s">
        <v>53</v>
      </c>
      <c r="H15">
        <v>5</v>
      </c>
    </row>
    <row r="16" spans="1:8" ht="39" customHeight="1" x14ac:dyDescent="0.25">
      <c r="A16" s="28" t="s">
        <v>60</v>
      </c>
      <c r="B16" s="65" t="s">
        <v>63</v>
      </c>
    </row>
    <row r="17" spans="1:8" ht="30" customHeight="1" thickBot="1" x14ac:dyDescent="0.3">
      <c r="A17" s="15" t="s">
        <v>49</v>
      </c>
      <c r="B17" s="30">
        <f>VLOOKUP(B16,G22:H25,2,FALSE)</f>
        <v>5</v>
      </c>
      <c r="G17" s="7" t="s">
        <v>77</v>
      </c>
      <c r="H17" t="s">
        <v>76</v>
      </c>
    </row>
    <row r="18" spans="1:8" ht="30" customHeight="1" thickBot="1" x14ac:dyDescent="0.3">
      <c r="A18" s="105" t="s">
        <v>64</v>
      </c>
      <c r="B18" s="106"/>
      <c r="G18" s="11" t="s">
        <v>56</v>
      </c>
      <c r="H18">
        <v>1</v>
      </c>
    </row>
    <row r="19" spans="1:8" ht="30" customHeight="1" thickBot="1" x14ac:dyDescent="0.3">
      <c r="A19" s="29" t="s">
        <v>78</v>
      </c>
      <c r="B19" s="65" t="s">
        <v>65</v>
      </c>
      <c r="G19" s="11" t="s">
        <v>57</v>
      </c>
      <c r="H19">
        <v>3</v>
      </c>
    </row>
    <row r="20" spans="1:8" ht="30" customHeight="1" thickBot="1" x14ac:dyDescent="0.3">
      <c r="A20" s="15" t="s">
        <v>49</v>
      </c>
      <c r="B20" s="30">
        <f>VLOOKUP(B19,G27:H29,2,FALSE)</f>
        <v>1</v>
      </c>
      <c r="G20" s="11" t="s">
        <v>58</v>
      </c>
      <c r="H20">
        <v>5</v>
      </c>
    </row>
    <row r="21" spans="1:8" ht="30" customHeight="1" x14ac:dyDescent="0.25">
      <c r="A21" s="105" t="s">
        <v>67</v>
      </c>
      <c r="B21" s="106"/>
    </row>
    <row r="22" spans="1:8" ht="30" customHeight="1" thickBot="1" x14ac:dyDescent="0.3">
      <c r="A22" s="29" t="s">
        <v>68</v>
      </c>
      <c r="B22" s="65" t="s">
        <v>69</v>
      </c>
      <c r="G22" s="7" t="s">
        <v>77</v>
      </c>
      <c r="H22" t="s">
        <v>76</v>
      </c>
    </row>
    <row r="23" spans="1:8" ht="30" customHeight="1" thickBot="1" x14ac:dyDescent="0.3">
      <c r="A23" s="15" t="s">
        <v>49</v>
      </c>
      <c r="B23" s="30">
        <f>VLOOKUP(B22,G31:H36,2,FALSE)</f>
        <v>1</v>
      </c>
      <c r="G23" s="11" t="s">
        <v>61</v>
      </c>
      <c r="H23">
        <v>1</v>
      </c>
    </row>
    <row r="24" spans="1:8" ht="30" customHeight="1" thickBot="1" x14ac:dyDescent="0.3">
      <c r="A24" s="19" t="s">
        <v>74</v>
      </c>
      <c r="B24" s="31">
        <f>IFERROR((B8+B11+B14+B17+B20+B23)/6,"-")</f>
        <v>2.3333333333333335</v>
      </c>
      <c r="G24" s="13" t="s">
        <v>62</v>
      </c>
      <c r="H24">
        <v>3</v>
      </c>
    </row>
    <row r="25" spans="1:8" ht="30" customHeight="1" thickBot="1" x14ac:dyDescent="0.3">
      <c r="A25" s="111" t="s">
        <v>75</v>
      </c>
      <c r="B25" s="112"/>
      <c r="G25" s="11" t="s">
        <v>63</v>
      </c>
      <c r="H25">
        <v>5</v>
      </c>
    </row>
    <row r="26" spans="1:8" ht="9.75" customHeight="1" thickBot="1" x14ac:dyDescent="0.3"/>
    <row r="27" spans="1:8" ht="30" customHeight="1" thickBot="1" x14ac:dyDescent="0.3">
      <c r="A27" s="109" t="s">
        <v>84</v>
      </c>
      <c r="B27" s="118"/>
      <c r="G27" s="7" t="s">
        <v>77</v>
      </c>
      <c r="H27" t="s">
        <v>76</v>
      </c>
    </row>
    <row r="28" spans="1:8" ht="30" customHeight="1" thickBot="1" x14ac:dyDescent="0.3">
      <c r="A28" s="105" t="s">
        <v>85</v>
      </c>
      <c r="B28" s="106"/>
      <c r="G28" s="11" t="s">
        <v>65</v>
      </c>
      <c r="H28">
        <v>1</v>
      </c>
    </row>
    <row r="29" spans="1:8" ht="66.75" customHeight="1" thickBot="1" x14ac:dyDescent="0.3">
      <c r="A29" s="29" t="s">
        <v>86</v>
      </c>
      <c r="B29" s="65" t="s">
        <v>102</v>
      </c>
      <c r="G29" s="11" t="s">
        <v>66</v>
      </c>
      <c r="H29">
        <v>5</v>
      </c>
    </row>
    <row r="30" spans="1:8" ht="30" customHeight="1" thickBot="1" x14ac:dyDescent="0.3">
      <c r="A30" s="15" t="s">
        <v>49</v>
      </c>
      <c r="B30" s="30">
        <f>VLOOKUP(B29,G38:H43,2,FALSE)</f>
        <v>1</v>
      </c>
    </row>
    <row r="31" spans="1:8" ht="30" customHeight="1" thickBot="1" x14ac:dyDescent="0.3">
      <c r="A31" s="105" t="s">
        <v>87</v>
      </c>
      <c r="B31" s="106"/>
      <c r="G31" s="7" t="s">
        <v>77</v>
      </c>
      <c r="H31" t="s">
        <v>76</v>
      </c>
    </row>
    <row r="32" spans="1:8" ht="42" customHeight="1" thickBot="1" x14ac:dyDescent="0.3">
      <c r="A32" s="29" t="s">
        <v>88</v>
      </c>
      <c r="B32" s="65" t="s">
        <v>65</v>
      </c>
      <c r="G32" s="11" t="s">
        <v>69</v>
      </c>
      <c r="H32">
        <v>1</v>
      </c>
    </row>
    <row r="33" spans="1:8" ht="43.5" customHeight="1" thickBot="1" x14ac:dyDescent="0.3">
      <c r="A33" s="15" t="s">
        <v>49</v>
      </c>
      <c r="B33" s="30">
        <f>VLOOKUP(B32,G27:H29,2,FALSE)</f>
        <v>1</v>
      </c>
      <c r="G33" s="11" t="s">
        <v>70</v>
      </c>
      <c r="H33">
        <v>2</v>
      </c>
    </row>
    <row r="34" spans="1:8" ht="30" customHeight="1" thickBot="1" x14ac:dyDescent="0.3">
      <c r="A34" s="105" t="s">
        <v>89</v>
      </c>
      <c r="B34" s="106"/>
      <c r="G34" s="11" t="s">
        <v>71</v>
      </c>
      <c r="H34">
        <v>3</v>
      </c>
    </row>
    <row r="35" spans="1:8" ht="30" customHeight="1" thickBot="1" x14ac:dyDescent="0.3">
      <c r="A35" s="29" t="s">
        <v>90</v>
      </c>
      <c r="B35" s="65" t="s">
        <v>91</v>
      </c>
      <c r="G35" s="11" t="s">
        <v>72</v>
      </c>
      <c r="H35">
        <v>4</v>
      </c>
    </row>
    <row r="36" spans="1:8" ht="30" customHeight="1" thickBot="1" x14ac:dyDescent="0.3">
      <c r="A36" s="15" t="s">
        <v>49</v>
      </c>
      <c r="B36" s="30">
        <f>VLOOKUP(B35,G48:H54,2,FALSE)</f>
        <v>0</v>
      </c>
      <c r="G36" s="11" t="s">
        <v>73</v>
      </c>
      <c r="H36">
        <v>5</v>
      </c>
    </row>
    <row r="37" spans="1:8" ht="30" customHeight="1" x14ac:dyDescent="0.25">
      <c r="A37" s="105" t="s">
        <v>97</v>
      </c>
      <c r="B37" s="106"/>
    </row>
    <row r="38" spans="1:8" ht="30" customHeight="1" thickBot="1" x14ac:dyDescent="0.3">
      <c r="A38" s="29" t="s">
        <v>98</v>
      </c>
      <c r="B38" s="65" t="s">
        <v>109</v>
      </c>
      <c r="G38" s="7" t="s">
        <v>77</v>
      </c>
      <c r="H38" t="s">
        <v>76</v>
      </c>
    </row>
    <row r="39" spans="1:8" ht="30" customHeight="1" thickBot="1" x14ac:dyDescent="0.3">
      <c r="A39" s="15" t="s">
        <v>49</v>
      </c>
      <c r="B39" s="30">
        <f>VLOOKUP(B38,G56:H61,2,FALSE)</f>
        <v>3</v>
      </c>
      <c r="G39" s="7" t="s">
        <v>102</v>
      </c>
      <c r="H39">
        <v>1</v>
      </c>
    </row>
    <row r="40" spans="1:8" ht="30" customHeight="1" thickBot="1" x14ac:dyDescent="0.3">
      <c r="A40" s="32" t="s">
        <v>99</v>
      </c>
      <c r="B40" s="31">
        <f>IFERROR((B30+B33+B36+B39)/4,"-")</f>
        <v>1.25</v>
      </c>
      <c r="G40" s="7" t="s">
        <v>103</v>
      </c>
      <c r="H40">
        <v>2</v>
      </c>
    </row>
    <row r="41" spans="1:8" ht="30" customHeight="1" thickBot="1" x14ac:dyDescent="0.3">
      <c r="A41" s="111" t="s">
        <v>100</v>
      </c>
      <c r="B41" s="112"/>
      <c r="G41" s="7" t="s">
        <v>104</v>
      </c>
      <c r="H41">
        <v>3</v>
      </c>
    </row>
    <row r="42" spans="1:8" ht="30" customHeight="1" thickBot="1" x14ac:dyDescent="0.3">
      <c r="A42" s="20"/>
      <c r="B42" s="20"/>
      <c r="G42" s="7" t="s">
        <v>105</v>
      </c>
      <c r="H42">
        <v>4</v>
      </c>
    </row>
    <row r="43" spans="1:8" ht="30" customHeight="1" thickBot="1" x14ac:dyDescent="0.3">
      <c r="A43" s="109" t="s">
        <v>101</v>
      </c>
      <c r="B43" s="110"/>
      <c r="G43" s="7" t="s">
        <v>106</v>
      </c>
      <c r="H43">
        <v>5</v>
      </c>
    </row>
    <row r="44" spans="1:8" ht="30" customHeight="1" thickBot="1" x14ac:dyDescent="0.3">
      <c r="A44" s="33" t="s">
        <v>114</v>
      </c>
      <c r="B44" s="31">
        <f>IF(OR(B8="-",B11="-",B14="-",B17="-",B20="-",B23="-",B30="-",B33="-",B36="-",B39="-"),"Presenti campi non compilati",IFERROR(B24*B40,"-"))</f>
        <v>2.916666666666667</v>
      </c>
    </row>
    <row r="45" spans="1:8" ht="30" customHeight="1" thickBot="1" x14ac:dyDescent="0.3">
      <c r="A45" s="34"/>
      <c r="B45" s="35"/>
    </row>
    <row r="46" spans="1:8" ht="30" customHeight="1" thickBot="1" x14ac:dyDescent="0.3">
      <c r="A46" s="109" t="s">
        <v>119</v>
      </c>
      <c r="B46" s="110"/>
    </row>
    <row r="47" spans="1:8" ht="55.5" customHeight="1" thickBot="1" x14ac:dyDescent="0.3">
      <c r="A47" s="107" t="s">
        <v>207</v>
      </c>
      <c r="B47" s="108"/>
    </row>
    <row r="48" spans="1:8" ht="12.75" customHeight="1" thickBot="1" x14ac:dyDescent="0.3">
      <c r="G48" s="7" t="s">
        <v>77</v>
      </c>
      <c r="H48" t="s">
        <v>76</v>
      </c>
    </row>
    <row r="49" spans="7:8" ht="7.5" customHeight="1" thickBot="1" x14ac:dyDescent="0.3">
      <c r="G49" s="7" t="s">
        <v>91</v>
      </c>
      <c r="H49">
        <v>0</v>
      </c>
    </row>
    <row r="50" spans="7:8" ht="30" customHeight="1" thickBot="1" x14ac:dyDescent="0.3">
      <c r="G50" s="7" t="s">
        <v>92</v>
      </c>
      <c r="H50">
        <v>1</v>
      </c>
    </row>
    <row r="51" spans="7:8" ht="30" customHeight="1" thickBot="1" x14ac:dyDescent="0.3">
      <c r="G51" s="7" t="s">
        <v>93</v>
      </c>
      <c r="H51">
        <v>2</v>
      </c>
    </row>
    <row r="52" spans="7:8" ht="30" customHeight="1" thickBot="1" x14ac:dyDescent="0.3">
      <c r="G52" s="7" t="s">
        <v>94</v>
      </c>
      <c r="H52">
        <v>3</v>
      </c>
    </row>
    <row r="53" spans="7:8" ht="30" customHeight="1" thickBot="1" x14ac:dyDescent="0.3">
      <c r="G53" s="7" t="s">
        <v>95</v>
      </c>
      <c r="H53">
        <v>4</v>
      </c>
    </row>
    <row r="54" spans="7:8" ht="30" customHeight="1" thickBot="1" x14ac:dyDescent="0.3">
      <c r="G54" s="7" t="s">
        <v>96</v>
      </c>
      <c r="H54">
        <v>5</v>
      </c>
    </row>
    <row r="55" spans="7:8" ht="30" customHeight="1" x14ac:dyDescent="0.25"/>
    <row r="56" spans="7:8" ht="30" customHeight="1" thickBot="1" x14ac:dyDescent="0.3">
      <c r="G56" s="7" t="s">
        <v>77</v>
      </c>
      <c r="H56" t="s">
        <v>76</v>
      </c>
    </row>
    <row r="57" spans="7:8" ht="30" customHeight="1" thickBot="1" x14ac:dyDescent="0.3">
      <c r="G57" s="7" t="s">
        <v>110</v>
      </c>
      <c r="H57">
        <v>1</v>
      </c>
    </row>
    <row r="58" spans="7:8" ht="30" customHeight="1" thickBot="1" x14ac:dyDescent="0.3">
      <c r="G58" s="7" t="s">
        <v>111</v>
      </c>
      <c r="H58">
        <v>2</v>
      </c>
    </row>
    <row r="59" spans="7:8" ht="30" customHeight="1" thickBot="1" x14ac:dyDescent="0.3">
      <c r="G59" s="7" t="s">
        <v>109</v>
      </c>
      <c r="H59">
        <v>3</v>
      </c>
    </row>
    <row r="60" spans="7:8" ht="30" customHeight="1" thickBot="1" x14ac:dyDescent="0.3">
      <c r="G60" s="7" t="s">
        <v>112</v>
      </c>
      <c r="H60">
        <v>4</v>
      </c>
    </row>
    <row r="61" spans="7:8" ht="30" customHeight="1" thickBot="1" x14ac:dyDescent="0.3">
      <c r="G61" s="7" t="s">
        <v>113</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0800-000000000000}">
      <formula1>$G$56:$G$61</formula1>
    </dataValidation>
    <dataValidation type="list" allowBlank="1" showInputMessage="1" showErrorMessage="1" promptTitle="Impatto" prompt="Selezionare una delle possibili opzioni dal menu a tendina" sqref="B35" xr:uid="{00000000-0002-0000-0800-000001000000}">
      <formula1>$G$48:$G$54</formula1>
    </dataValidation>
    <dataValidation type="list" allowBlank="1" showInputMessage="1" showErrorMessage="1" promptTitle="Impatto" prompt="Selezionare una delle possibili opzioni dal menu a tendina" sqref="B32" xr:uid="{00000000-0002-0000-0800-000002000000}">
      <formula1>$G$27:$G$29</formula1>
    </dataValidation>
    <dataValidation type="list" allowBlank="1" showInputMessage="1" showErrorMessage="1" promptTitle="Impatto" prompt="Selezionare una delle possibili opzioni dal menu a tendina" sqref="B29" xr:uid="{00000000-0002-0000-0800-000003000000}">
      <formula1>$G$38:$G$43</formula1>
    </dataValidation>
    <dataValidation type="list" allowBlank="1" showInputMessage="1" showErrorMessage="1" promptTitle="Seleziona" prompt="Selezionare una delle possibili opzioni dal menu a tendina" sqref="F2" xr:uid="{00000000-0002-0000-0800-000004000000}">
      <formula1>$H$2:$H$3</formula1>
    </dataValidation>
    <dataValidation type="list" allowBlank="1" showInputMessage="1" showErrorMessage="1" promptTitle="Criterio" prompt="Selezionare una delle possibili opzioni dal menu a tendina" sqref="B22" xr:uid="{00000000-0002-0000-0800-000005000000}">
      <formula1>$G$31:$G$36</formula1>
    </dataValidation>
    <dataValidation type="list" allowBlank="1" showInputMessage="1" showErrorMessage="1" promptTitle="Criterio" prompt="Selezionare una delle possibili opzioni dal menu a tendina" sqref="B19" xr:uid="{00000000-0002-0000-0800-000006000000}">
      <formula1>$G$27:$G$29</formula1>
    </dataValidation>
    <dataValidation type="list" allowBlank="1" showInputMessage="1" showErrorMessage="1" promptTitle="Criterio" prompt="Selezionare una delle possibili opzioni dal menu a tendina" sqref="B16" xr:uid="{00000000-0002-0000-0800-000007000000}">
      <formula1>$G$22:$G$25</formula1>
    </dataValidation>
    <dataValidation type="list" allowBlank="1" showInputMessage="1" showErrorMessage="1" promptTitle="Criterio" prompt="Selezionare una delle possibili opzioni dal menu a tendina" sqref="B7" xr:uid="{00000000-0002-0000-0800-000008000000}">
      <formula1>$G$5:$G$10</formula1>
    </dataValidation>
    <dataValidation type="list" allowBlank="1" showInputMessage="1" showErrorMessage="1" promptTitle="Criterio" prompt="Selezionare una delle possibili opzioni dal menu a tendina" sqref="B13" xr:uid="{00000000-0002-0000-0800-000009000000}">
      <formula1>$G$17:$G$20</formula1>
    </dataValidation>
    <dataValidation type="list" allowBlank="1" showInputMessage="1" showErrorMessage="1" promptTitle="Criterio" prompt="Selezionare una delle possibili opzioni dal menu a tendina" sqref="B10" xr:uid="{00000000-0002-0000-0800-00000A000000}">
      <formula1>$G$13:$G$15</formula1>
    </dataValidation>
  </dataValidations>
  <hyperlinks>
    <hyperlink ref="D4:F4" location="'Indice Schede'!A1" display="Torna all'indice" xr:uid="{00000000-0004-0000-08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Orazi Colomba</cp:lastModifiedBy>
  <cp:lastPrinted>2019-02-06T10:15:31Z</cp:lastPrinted>
  <dcterms:created xsi:type="dcterms:W3CDTF">2017-10-19T12:38:16Z</dcterms:created>
  <dcterms:modified xsi:type="dcterms:W3CDTF">2019-04-18T07:58:22Z</dcterms:modified>
</cp:coreProperties>
</file>