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80" windowHeight="985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T9" i="1"/>
  <c r="N9"/>
  <c r="R30"/>
  <c r="P30"/>
  <c r="Q30"/>
  <c r="T30"/>
  <c r="R31"/>
  <c r="P31"/>
  <c r="Q31"/>
  <c r="T31"/>
  <c r="N32"/>
  <c r="R32"/>
  <c r="P32"/>
  <c r="Q32"/>
  <c r="T32"/>
  <c r="N34"/>
  <c r="R34"/>
  <c r="P34"/>
  <c r="N35"/>
  <c r="R35"/>
  <c r="P35"/>
  <c r="Q35"/>
  <c r="T35"/>
  <c r="N36"/>
  <c r="R36"/>
  <c r="P36"/>
  <c r="N37"/>
  <c r="R37"/>
  <c r="P37"/>
  <c r="Q37"/>
  <c r="T37"/>
  <c r="R29"/>
  <c r="P29"/>
  <c r="Q29"/>
  <c r="T29"/>
  <c r="N50"/>
  <c r="R50"/>
  <c r="N49"/>
  <c r="R49"/>
  <c r="N48"/>
  <c r="R48"/>
  <c r="N47"/>
  <c r="R47"/>
  <c r="N46"/>
  <c r="R46"/>
  <c r="N45"/>
  <c r="R45"/>
  <c r="N44"/>
  <c r="R44"/>
  <c r="N43"/>
  <c r="R43"/>
  <c r="N42"/>
  <c r="R42"/>
  <c r="N41"/>
  <c r="R41"/>
  <c r="N40"/>
  <c r="R40"/>
  <c r="N39"/>
  <c r="R39"/>
  <c r="N38"/>
  <c r="R38"/>
  <c r="N28"/>
  <c r="R28"/>
  <c r="N27"/>
  <c r="R27"/>
  <c r="N26"/>
  <c r="R26"/>
  <c r="N25"/>
  <c r="R25"/>
  <c r="N24"/>
  <c r="R24"/>
  <c r="N23"/>
  <c r="R23"/>
  <c r="N22"/>
  <c r="R22"/>
  <c r="N21"/>
  <c r="R21"/>
  <c r="N20"/>
  <c r="R20"/>
  <c r="N19"/>
  <c r="R19"/>
  <c r="N18"/>
  <c r="R18"/>
  <c r="N16"/>
  <c r="R16"/>
  <c r="N15"/>
  <c r="R15"/>
  <c r="N14"/>
  <c r="R14"/>
  <c r="N12"/>
  <c r="R12"/>
  <c r="N11"/>
  <c r="R11"/>
  <c r="N10"/>
  <c r="R10"/>
  <c r="Q50"/>
  <c r="Q49"/>
  <c r="Q48"/>
  <c r="Q47"/>
  <c r="Q46"/>
  <c r="Q45"/>
  <c r="Q44"/>
  <c r="Q43"/>
  <c r="Q42"/>
  <c r="Q41"/>
  <c r="Q40"/>
  <c r="Q39"/>
  <c r="Q38"/>
  <c r="Q28"/>
  <c r="Q27"/>
  <c r="Q26"/>
  <c r="Q25"/>
  <c r="Q24"/>
  <c r="Q23"/>
  <c r="Q22"/>
  <c r="Q21"/>
  <c r="Q20"/>
  <c r="Q19"/>
  <c r="Q18"/>
  <c r="Q16"/>
  <c r="Q15"/>
  <c r="Q14"/>
  <c r="Q12"/>
  <c r="Q11"/>
  <c r="Q10"/>
  <c r="P50"/>
  <c r="P49"/>
  <c r="P48"/>
  <c r="P47"/>
  <c r="P46"/>
  <c r="P45"/>
  <c r="P44"/>
  <c r="P43"/>
  <c r="P42"/>
  <c r="P41"/>
  <c r="P40"/>
  <c r="P39"/>
  <c r="P38"/>
  <c r="P28"/>
  <c r="P27"/>
  <c r="P26"/>
  <c r="P25"/>
  <c r="P24"/>
  <c r="P23"/>
  <c r="P22"/>
  <c r="P21"/>
  <c r="P20"/>
  <c r="P19"/>
  <c r="P18"/>
  <c r="P16"/>
  <c r="P15"/>
  <c r="P14"/>
  <c r="P12"/>
  <c r="P11"/>
  <c r="P10"/>
  <c r="T50"/>
  <c r="T49"/>
  <c r="T48"/>
  <c r="T47"/>
  <c r="T46"/>
  <c r="T45"/>
  <c r="T44"/>
  <c r="T43"/>
  <c r="T42"/>
  <c r="T41"/>
  <c r="T40"/>
  <c r="T39"/>
  <c r="T38"/>
  <c r="T28"/>
  <c r="T27"/>
  <c r="T26"/>
  <c r="T25"/>
  <c r="T24"/>
  <c r="T23"/>
  <c r="T22"/>
  <c r="T21"/>
  <c r="T20"/>
  <c r="T19"/>
  <c r="T18"/>
  <c r="T16"/>
  <c r="T15"/>
  <c r="T14"/>
  <c r="T12"/>
  <c r="T11"/>
  <c r="T10"/>
  <c r="P9"/>
  <c r="R9"/>
  <c r="Q36"/>
  <c r="T36"/>
  <c r="Q34"/>
  <c r="T34"/>
  <c r="Q9"/>
</calcChain>
</file>

<file path=xl/sharedStrings.xml><?xml version="1.0" encoding="utf-8"?>
<sst xmlns="http://schemas.openxmlformats.org/spreadsheetml/2006/main" count="103" uniqueCount="77">
  <si>
    <t>Zone di Intervento</t>
  </si>
  <si>
    <t>CENTRO STORICO</t>
  </si>
  <si>
    <t>Destinazione d'uso</t>
  </si>
  <si>
    <t>TIPI DI INTERVENTO</t>
  </si>
  <si>
    <t>d- Per gli interventi comportanti cambio di destinazione d'uso con opere;</t>
  </si>
  <si>
    <t>COMPLETAMENTO</t>
  </si>
  <si>
    <t>Per gli interventi di completamento, ristrutturazione o nuove costruzioni:</t>
  </si>
  <si>
    <t>ESPANSIONE</t>
  </si>
  <si>
    <t>Per gli interventi edilizi con:</t>
  </si>
  <si>
    <t>b- If &gt; 1,5 mc/mq &lt;= 3 mc/mq</t>
  </si>
  <si>
    <t>a- If &lt;= 1,5 mc/mq</t>
  </si>
  <si>
    <t xml:space="preserve">b- If &gt; 1,5 mc/mq </t>
  </si>
  <si>
    <t>c- If &gt; 3 mc/mq</t>
  </si>
  <si>
    <t>Per gli interventi comportanti cambio di destinazione d'uso con opere;</t>
  </si>
  <si>
    <t>a- Per gli interventi residenziali nei limiti consentiti dallo strumento urbanistico;</t>
  </si>
  <si>
    <t>b- Per gli interventi comportanti cambio di destinazione d'uso con opere;</t>
  </si>
  <si>
    <t>ARTIGIANALE MISTO</t>
  </si>
  <si>
    <t>INDUSTRIALE MISTO</t>
  </si>
  <si>
    <t>AGRICOLA</t>
  </si>
  <si>
    <t>c- Per gli interventi comportanti cambio di destinazione d'uso con opere;</t>
  </si>
  <si>
    <t>ARTIGIANALE</t>
  </si>
  <si>
    <t>Per gli interventi artigianali di completamento in attuazione dell'art. 27, Legge 865/1971 ed in tutti gli altri casi;</t>
  </si>
  <si>
    <t>a- In diritto di superficie;</t>
  </si>
  <si>
    <t>b- In proprietà;</t>
  </si>
  <si>
    <t>RESIDENZIALE</t>
  </si>
  <si>
    <t>INDUSTRIALE</t>
  </si>
  <si>
    <t>Per gli interventi industriali di completamento con:</t>
  </si>
  <si>
    <t>a- Df &lt;= 40 addetti/ha</t>
  </si>
  <si>
    <t>b- Df &gt; 40 addetti/ha</t>
  </si>
  <si>
    <t>d- Per gli interventi industriali in zone di nuovo impianto;</t>
  </si>
  <si>
    <t>Per gli interventi produttivi ammessi dagli strumenti di pianificazione;</t>
  </si>
  <si>
    <t>PRODUTTIVA</t>
  </si>
  <si>
    <t>CENTRO STORICO E COMPLETAMENTO</t>
  </si>
  <si>
    <t>ESPANSIONE ED ALTRE ZONE</t>
  </si>
  <si>
    <t>a- In attuazione della legge 22/10/1971 n. 865;</t>
  </si>
  <si>
    <t>P.E.E.P. - P.A.P.</t>
  </si>
  <si>
    <t>COMMERCIALE DIREZIONALE SPETTACOLO</t>
  </si>
  <si>
    <t>a- Per gli insediamenti di cui alla tab. A2;</t>
  </si>
  <si>
    <t>TUTTE LE ALTRE ZONE</t>
  </si>
  <si>
    <t>TURISTICO ALBERGHIERO</t>
  </si>
  <si>
    <t>Regio nale</t>
  </si>
  <si>
    <t>Di appli cazione comunale</t>
  </si>
  <si>
    <t>Primarie                                      €./mc</t>
  </si>
  <si>
    <t>Secondarie                                      €./mc</t>
  </si>
  <si>
    <t>Generale                                      €./mc</t>
  </si>
  <si>
    <t>IMPORTO TOTALE €./mc</t>
  </si>
  <si>
    <t>Coefficienti</t>
  </si>
  <si>
    <t>Incidenza oneri di urbanizzazione</t>
  </si>
  <si>
    <t>Per gli stessi interventi nei Comuni con popolazione inferiore a 5.000 ab. ovvero inferiore a 10.000 se appartenenti alle Comunità Montane o a Parchi Nazionali e/o Regionali;</t>
  </si>
  <si>
    <t>La quota parte dei costi di urbanizzazione secondaria di cui alla tabella A1, è dovuta per insediamenti residenziali, direzionali e per gli insediamenti turistici, solo per &lt;&lt;Case albergo - Residence&gt;&gt;.</t>
  </si>
  <si>
    <t>* pari al 10% delle urbanizzazioni primarie e secondarie</t>
  </si>
  <si>
    <t xml:space="preserve">a-per gli interventi, esclusi dagli esoneri di cui all’art. 17, 3^ comma del D.P.R. 06.06.2001 n. 380, senza variazioni della destinazione d’uso: </t>
  </si>
  <si>
    <t xml:space="preserve">b-per gli interventi, esclusi dagli esoneri di cui all’art. 17, 3^ comma del D.P.R. 06.06.2001 n. 380, con variazioni della destinazione d’uso: </t>
  </si>
  <si>
    <t>c- per le nuove costruzioni intese nella definizione di cui all’art. 3 lettera e) del D.P.R. 06.06.2001 n. 380 :</t>
  </si>
  <si>
    <t>a- per gli interventi, esclusi dagli esoneri di cui all’art. 17, 3^ comma del D.P.R. 06.06.2001 n. 380:</t>
  </si>
  <si>
    <t>a- per gli interventi esclusi dagli esoneri di cui all’art. 17, 3^ comma lett. c) del D.P.R. 06.06.2001 n. 380:</t>
  </si>
  <si>
    <t xml:space="preserve">CLASSE II - Coefficiente di applicazione relativo = </t>
  </si>
  <si>
    <t>Incremento ISTAT</t>
  </si>
  <si>
    <t>b- Per gli interventi esclusi dagli esoneri di cui all'art. 17, 3^ comma del D.P.R. 06.06.2001 n. 380;</t>
  </si>
  <si>
    <t>Costo base Tab. A3       L.R. 89/98</t>
  </si>
  <si>
    <t>Costo base Primarie Tab. A3       L.R. 89/98</t>
  </si>
  <si>
    <t>Costo base Secondarie Tab. A3       L.R. 89/98</t>
  </si>
  <si>
    <t>Costo base Generale Tab. A3       L.R. 89/98</t>
  </si>
  <si>
    <t>Costo base Primarie Tab. A1       L.R. 89/98</t>
  </si>
  <si>
    <t>Costo base Secondarie Tab. A1       L.R. 89/98</t>
  </si>
  <si>
    <t>Costo base Generale Tab. A1       L.R. 89/98</t>
  </si>
  <si>
    <t>Costo base Tab. A1       L.R. 89/98</t>
  </si>
  <si>
    <t>TABELLA "B" - COEFFICIENTI DI APPLICAZIONE DELL'INCIDENZA DEGLI ONERI DI URBANIZZAZIONE               (Legge Regionale 23 Settembre 1998, n. 89)</t>
  </si>
  <si>
    <t>Di articolazione comunale               in +         in -</t>
  </si>
  <si>
    <t>ADEGUAMENTO COSTO DI COSTRUZIONE</t>
  </si>
  <si>
    <t>Costo di Costruzione stabilito dalla L.R. n. 89/98 (£. 270,000/mq)</t>
  </si>
  <si>
    <t>TOTALE</t>
  </si>
  <si>
    <t>€./mq.</t>
  </si>
  <si>
    <t>€/mq</t>
  </si>
  <si>
    <t xml:space="preserve"> €/mq</t>
  </si>
  <si>
    <r>
      <t xml:space="preserve">Adeguamento Istat  al </t>
    </r>
    <r>
      <rPr>
        <sz val="11"/>
        <color indexed="10"/>
        <rFont val="Times New Roman"/>
        <family val="1"/>
      </rPr>
      <t>30/11/2017</t>
    </r>
  </si>
  <si>
    <r>
      <t xml:space="preserve">Adeguamento ISTAT al </t>
    </r>
    <r>
      <rPr>
        <sz val="11"/>
        <color indexed="10"/>
        <rFont val="Times New Roman"/>
        <family val="1"/>
      </rPr>
      <t>30/11/2017 (ultimo dato ISTAT disponibile)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</si>
</sst>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€&quot;\ #,##0.00"/>
    <numFmt numFmtId="165" formatCode="0.000"/>
    <numFmt numFmtId="166" formatCode="#,##0.000"/>
  </numFmts>
  <fonts count="13">
    <font>
      <sz val="10"/>
      <name val="Arial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3">
    <xf numFmtId="0" fontId="0" fillId="0" borderId="0" xfId="0"/>
    <xf numFmtId="0" fontId="6" fillId="0" borderId="0" xfId="0" applyFont="1"/>
    <xf numFmtId="0" fontId="6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2" borderId="1" xfId="0" applyFont="1" applyFill="1" applyBorder="1"/>
    <xf numFmtId="0" fontId="5" fillId="6" borderId="1" xfId="0" applyFont="1" applyFill="1" applyBorder="1"/>
    <xf numFmtId="0" fontId="5" fillId="0" borderId="1" xfId="0" applyFont="1" applyBorder="1"/>
    <xf numFmtId="0" fontId="5" fillId="7" borderId="1" xfId="0" applyFont="1" applyFill="1" applyBorder="1"/>
    <xf numFmtId="0" fontId="5" fillId="8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2" fontId="2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9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9" fontId="8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9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/>
    <xf numFmtId="9" fontId="8" fillId="7" borderId="1" xfId="0" applyNumberFormat="1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/>
    <xf numFmtId="9" fontId="8" fillId="8" borderId="1" xfId="0" applyNumberFormat="1" applyFont="1" applyFill="1" applyBorder="1" applyAlignment="1">
      <alignment horizontal="center" vertical="center" wrapText="1"/>
    </xf>
    <xf numFmtId="165" fontId="8" fillId="8" borderId="1" xfId="0" applyNumberFormat="1" applyFont="1" applyFill="1" applyBorder="1" applyAlignment="1">
      <alignment horizontal="center" vertical="center" wrapText="1"/>
    </xf>
    <xf numFmtId="10" fontId="8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0" fontId="10" fillId="0" borderId="1" xfId="0" applyNumberFormat="1" applyFont="1" applyBorder="1"/>
    <xf numFmtId="0" fontId="6" fillId="0" borderId="0" xfId="0" applyFont="1" applyBorder="1"/>
    <xf numFmtId="43" fontId="5" fillId="0" borderId="1" xfId="1" applyFont="1" applyBorder="1"/>
    <xf numFmtId="43" fontId="3" fillId="0" borderId="1" xfId="1" applyFont="1" applyBorder="1"/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8" borderId="1" xfId="0" applyFont="1" applyFill="1" applyBorder="1" applyAlignment="1">
      <alignment wrapText="1"/>
    </xf>
    <xf numFmtId="0" fontId="5" fillId="8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wrapText="1"/>
    </xf>
    <xf numFmtId="0" fontId="5" fillId="7" borderId="3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7" fillId="1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5" fillId="0" borderId="0" xfId="0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tabSelected="1" topLeftCell="H25" zoomScale="75" zoomScaleNormal="75" zoomScaleSheetLayoutView="75" workbookViewId="0">
      <selection activeCell="P56" sqref="P56"/>
    </sheetView>
  </sheetViews>
  <sheetFormatPr defaultRowHeight="12.75"/>
  <cols>
    <col min="1" max="1" width="9.140625" style="1"/>
    <col min="2" max="2" width="12.7109375" style="1" customWidth="1"/>
    <col min="3" max="3" width="9.140625" style="1"/>
    <col min="4" max="4" width="5.85546875" style="1" customWidth="1"/>
    <col min="5" max="9" width="9.140625" style="1"/>
    <col min="10" max="10" width="58.85546875" style="1" customWidth="1"/>
    <col min="11" max="11" width="7.140625" style="1" customWidth="1"/>
    <col min="12" max="12" width="9" style="1" customWidth="1"/>
    <col min="13" max="13" width="8.7109375" style="1" customWidth="1"/>
    <col min="14" max="14" width="11.5703125" style="1" customWidth="1"/>
    <col min="15" max="16" width="13.140625" style="1" customWidth="1"/>
    <col min="17" max="17" width="12.140625" style="1" customWidth="1"/>
    <col min="18" max="18" width="12.28515625" style="2" customWidth="1"/>
    <col min="19" max="19" width="12.42578125" style="1" customWidth="1"/>
    <col min="20" max="20" width="13.42578125" style="1" customWidth="1"/>
    <col min="21" max="21" width="11.85546875" style="1" customWidth="1"/>
    <col min="22" max="16384" width="9.140625" style="1"/>
  </cols>
  <sheetData>
    <row r="1" spans="1:21" ht="34.5" customHeight="1">
      <c r="A1" s="120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 t="s">
        <v>63</v>
      </c>
      <c r="O1" s="98" t="s">
        <v>64</v>
      </c>
      <c r="P1" s="98" t="s">
        <v>65</v>
      </c>
      <c r="Q1" s="98" t="s">
        <v>60</v>
      </c>
      <c r="R1" s="98" t="s">
        <v>61</v>
      </c>
      <c r="S1" s="98" t="s">
        <v>62</v>
      </c>
      <c r="T1" s="96" t="s">
        <v>66</v>
      </c>
      <c r="U1" s="96" t="s">
        <v>59</v>
      </c>
    </row>
    <row r="2" spans="1:21" ht="22.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98"/>
      <c r="P2" s="98"/>
      <c r="Q2" s="98"/>
      <c r="R2" s="98"/>
      <c r="S2" s="98"/>
      <c r="T2" s="96"/>
      <c r="U2" s="96"/>
    </row>
    <row r="3" spans="1:21" ht="28.5" customHeight="1">
      <c r="N3" s="121"/>
      <c r="O3" s="98"/>
      <c r="P3" s="98"/>
      <c r="Q3" s="98"/>
      <c r="R3" s="98"/>
      <c r="S3" s="98"/>
      <c r="T3" s="96"/>
      <c r="U3" s="96"/>
    </row>
    <row r="4" spans="1:21" ht="21" customHeight="1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13">
        <v>1.71</v>
      </c>
      <c r="O4" s="13">
        <v>3.12</v>
      </c>
      <c r="P4" s="13">
        <v>0.54</v>
      </c>
      <c r="Q4" s="13">
        <v>2.33</v>
      </c>
      <c r="R4" s="13">
        <v>1.39</v>
      </c>
      <c r="S4" s="13">
        <v>1.86</v>
      </c>
      <c r="T4" s="97"/>
      <c r="U4" s="97"/>
    </row>
    <row r="5" spans="1:21" ht="15.7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19" t="s">
        <v>56</v>
      </c>
      <c r="L5" s="119"/>
      <c r="M5" s="119"/>
      <c r="N5" s="119"/>
      <c r="O5" s="119"/>
      <c r="P5" s="119"/>
      <c r="Q5" s="119"/>
      <c r="R5" s="119"/>
      <c r="S5" s="14">
        <v>0.45</v>
      </c>
      <c r="T5" s="15">
        <v>5.37</v>
      </c>
      <c r="U5" s="15">
        <v>5.58</v>
      </c>
    </row>
    <row r="6" spans="1:21" ht="15.7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5" t="s">
        <v>46</v>
      </c>
      <c r="L6" s="126"/>
      <c r="M6" s="126"/>
      <c r="N6" s="126"/>
      <c r="O6" s="125" t="s">
        <v>47</v>
      </c>
      <c r="P6" s="127"/>
      <c r="Q6" s="127"/>
      <c r="R6" s="127"/>
      <c r="S6" s="127"/>
      <c r="T6" s="127"/>
      <c r="U6" s="8"/>
    </row>
    <row r="7" spans="1:21" s="8" customFormat="1" ht="45" customHeight="1">
      <c r="A7" s="117" t="s">
        <v>0</v>
      </c>
      <c r="B7" s="117"/>
      <c r="C7" s="118" t="s">
        <v>2</v>
      </c>
      <c r="D7" s="118"/>
      <c r="E7" s="117" t="s">
        <v>3</v>
      </c>
      <c r="F7" s="117"/>
      <c r="G7" s="117"/>
      <c r="H7" s="117"/>
      <c r="I7" s="117"/>
      <c r="J7" s="117"/>
      <c r="K7" s="9" t="s">
        <v>40</v>
      </c>
      <c r="L7" s="123" t="s">
        <v>68</v>
      </c>
      <c r="M7" s="123"/>
      <c r="N7" s="10" t="s">
        <v>41</v>
      </c>
      <c r="O7" s="11" t="s">
        <v>57</v>
      </c>
      <c r="P7" s="11" t="s">
        <v>42</v>
      </c>
      <c r="Q7" s="11" t="s">
        <v>43</v>
      </c>
      <c r="R7" s="11" t="s">
        <v>44</v>
      </c>
      <c r="S7" s="16"/>
      <c r="T7" s="12" t="s">
        <v>45</v>
      </c>
    </row>
    <row r="8" spans="1:21" s="18" customFormat="1" ht="27.75" customHeight="1">
      <c r="A8" s="93" t="s">
        <v>1</v>
      </c>
      <c r="B8" s="93"/>
      <c r="C8" s="91" t="s">
        <v>24</v>
      </c>
      <c r="D8" s="91"/>
      <c r="E8" s="92" t="s">
        <v>51</v>
      </c>
      <c r="F8" s="92"/>
      <c r="G8" s="92"/>
      <c r="H8" s="92"/>
      <c r="I8" s="92"/>
      <c r="J8" s="92"/>
      <c r="K8" s="23"/>
      <c r="L8" s="5"/>
      <c r="M8" s="24"/>
      <c r="N8" s="25"/>
      <c r="O8" s="26"/>
      <c r="P8" s="25"/>
      <c r="Q8" s="25"/>
      <c r="R8" s="25"/>
      <c r="S8" s="27"/>
      <c r="T8" s="27"/>
      <c r="U8" s="6"/>
    </row>
    <row r="9" spans="1:21" s="18" customFormat="1" ht="28.5" customHeight="1">
      <c r="A9" s="93"/>
      <c r="B9" s="93"/>
      <c r="C9" s="91"/>
      <c r="D9" s="91"/>
      <c r="E9" s="92" t="s">
        <v>48</v>
      </c>
      <c r="F9" s="92"/>
      <c r="G9" s="92"/>
      <c r="H9" s="92"/>
      <c r="I9" s="92"/>
      <c r="J9" s="92"/>
      <c r="K9" s="28">
        <v>0.2</v>
      </c>
      <c r="L9" s="29"/>
      <c r="M9" s="24">
        <v>-0.3</v>
      </c>
      <c r="N9" s="25">
        <f>K9*(1+M9)</f>
        <v>0.13999999999999999</v>
      </c>
      <c r="O9" s="26">
        <v>0.50600000000000001</v>
      </c>
      <c r="P9" s="25">
        <f>N4*S5*N9*(1+O9)</f>
        <v>0.16224137999999996</v>
      </c>
      <c r="Q9" s="25">
        <f>O4*S5*N9*(1+O9)</f>
        <v>0.29601936000000001</v>
      </c>
      <c r="R9" s="25">
        <f>P4*S5*N9*(1+O9)</f>
        <v>5.1234120000000001E-2</v>
      </c>
      <c r="S9" s="27"/>
      <c r="T9" s="27">
        <f>(S5*T5)*N9*(1+O9)</f>
        <v>0.50949485999999999</v>
      </c>
      <c r="U9" s="6"/>
    </row>
    <row r="10" spans="1:21" s="18" customFormat="1" ht="28.5" customHeight="1">
      <c r="A10" s="93"/>
      <c r="B10" s="93"/>
      <c r="C10" s="91"/>
      <c r="D10" s="91"/>
      <c r="E10" s="92" t="s">
        <v>52</v>
      </c>
      <c r="F10" s="92"/>
      <c r="G10" s="92"/>
      <c r="H10" s="92"/>
      <c r="I10" s="92"/>
      <c r="J10" s="92"/>
      <c r="K10" s="23">
        <v>0.7</v>
      </c>
      <c r="L10" s="31"/>
      <c r="M10" s="24">
        <v>-0.3</v>
      </c>
      <c r="N10" s="25">
        <f t="shared" ref="N10:N50" si="0">K10*(1+M10)</f>
        <v>0.48999999999999994</v>
      </c>
      <c r="O10" s="26">
        <v>0.50600000000000001</v>
      </c>
      <c r="P10" s="25">
        <f>N4*S5*N10*(1+O10)</f>
        <v>0.56784482999999986</v>
      </c>
      <c r="Q10" s="25">
        <f>O4*S5*N10*(1+O10)</f>
        <v>1.0360677600000001</v>
      </c>
      <c r="R10" s="25">
        <f>P4*S5*N10*(1+O10)</f>
        <v>0.17931942000000001</v>
      </c>
      <c r="S10" s="27"/>
      <c r="T10" s="27">
        <f>S5*T5*N10*(1+O10)</f>
        <v>1.7832320099999996</v>
      </c>
      <c r="U10" s="6"/>
    </row>
    <row r="11" spans="1:21" s="18" customFormat="1" ht="17.25" customHeight="1">
      <c r="A11" s="93"/>
      <c r="B11" s="93"/>
      <c r="C11" s="91"/>
      <c r="D11" s="91"/>
      <c r="E11" s="92" t="s">
        <v>53</v>
      </c>
      <c r="F11" s="92"/>
      <c r="G11" s="92"/>
      <c r="H11" s="92"/>
      <c r="I11" s="92"/>
      <c r="J11" s="92"/>
      <c r="K11" s="23">
        <v>1</v>
      </c>
      <c r="L11" s="31"/>
      <c r="M11" s="24">
        <v>-0.3</v>
      </c>
      <c r="N11" s="25">
        <f t="shared" si="0"/>
        <v>0.7</v>
      </c>
      <c r="O11" s="26">
        <v>0.50600000000000001</v>
      </c>
      <c r="P11" s="25">
        <f>N4*S5*N11*(1+O11)</f>
        <v>0.81120689999999995</v>
      </c>
      <c r="Q11" s="25">
        <f>O4*S5*N11*(1+O11)</f>
        <v>1.4800968000000001</v>
      </c>
      <c r="R11" s="25">
        <f>P4*S5*N11*(1+O11)</f>
        <v>0.25617060000000003</v>
      </c>
      <c r="S11" s="27"/>
      <c r="T11" s="27">
        <f>S5*T5*N11*(1+O11)</f>
        <v>2.5474742999999997</v>
      </c>
      <c r="U11" s="6"/>
    </row>
    <row r="12" spans="1:21" s="18" customFormat="1" ht="15.75">
      <c r="A12" s="93"/>
      <c r="B12" s="93"/>
      <c r="C12" s="91"/>
      <c r="D12" s="91"/>
      <c r="E12" s="115" t="s">
        <v>4</v>
      </c>
      <c r="F12" s="115"/>
      <c r="G12" s="115"/>
      <c r="H12" s="115"/>
      <c r="I12" s="115"/>
      <c r="J12" s="115"/>
      <c r="K12" s="28">
        <v>0.2</v>
      </c>
      <c r="L12" s="31"/>
      <c r="M12" s="24">
        <v>-0.3</v>
      </c>
      <c r="N12" s="25">
        <f t="shared" si="0"/>
        <v>0.13999999999999999</v>
      </c>
      <c r="O12" s="26">
        <v>0.50600000000000001</v>
      </c>
      <c r="P12" s="25">
        <f>N4*S5*N12*(1+O12)</f>
        <v>0.16224137999999996</v>
      </c>
      <c r="Q12" s="25">
        <f>O4*S5*N12*(1+O12)</f>
        <v>0.29601936000000001</v>
      </c>
      <c r="R12" s="25">
        <f>P4*S5*N12*(1+O12)</f>
        <v>5.1234120000000001E-2</v>
      </c>
      <c r="S12" s="27"/>
      <c r="T12" s="27">
        <f>S5*T5*N12*(1+O12)</f>
        <v>0.50949485999999999</v>
      </c>
      <c r="U12" s="6"/>
    </row>
    <row r="13" spans="1:21" s="17" customFormat="1" ht="15.75">
      <c r="A13" s="122" t="s">
        <v>5</v>
      </c>
      <c r="B13" s="122"/>
      <c r="C13" s="91"/>
      <c r="D13" s="91"/>
      <c r="E13" s="113" t="s">
        <v>6</v>
      </c>
      <c r="F13" s="113"/>
      <c r="G13" s="113"/>
      <c r="H13" s="113"/>
      <c r="I13" s="113"/>
      <c r="J13" s="113"/>
      <c r="K13" s="32"/>
      <c r="L13" s="33"/>
      <c r="M13" s="34"/>
      <c r="N13" s="35"/>
      <c r="O13" s="36"/>
      <c r="P13" s="35"/>
      <c r="Q13" s="35"/>
      <c r="R13" s="35"/>
      <c r="S13" s="37"/>
      <c r="T13" s="38"/>
    </row>
    <row r="14" spans="1:21" s="17" customFormat="1" ht="15" customHeight="1">
      <c r="A14" s="122"/>
      <c r="B14" s="122"/>
      <c r="C14" s="91"/>
      <c r="D14" s="91"/>
      <c r="E14" s="113" t="s">
        <v>10</v>
      </c>
      <c r="F14" s="113"/>
      <c r="G14" s="113"/>
      <c r="H14" s="113"/>
      <c r="I14" s="113"/>
      <c r="J14" s="113"/>
      <c r="K14" s="32">
        <v>0.9</v>
      </c>
      <c r="L14" s="33"/>
      <c r="M14" s="34">
        <v>-0.1</v>
      </c>
      <c r="N14" s="35">
        <f t="shared" si="0"/>
        <v>0.81</v>
      </c>
      <c r="O14" s="36">
        <v>0.50600000000000001</v>
      </c>
      <c r="P14" s="35">
        <f>N4*S5*N14*(1+O14)</f>
        <v>0.93868227000000004</v>
      </c>
      <c r="Q14" s="35">
        <f>O4*S5*N14*(1+O14)</f>
        <v>1.7126834400000004</v>
      </c>
      <c r="R14" s="35">
        <f>P4*S5*N14*(1+O14)</f>
        <v>0.29642598000000003</v>
      </c>
      <c r="S14" s="39"/>
      <c r="T14" s="39">
        <f>S5*T5*N14*(1+O14)</f>
        <v>2.9477916900000003</v>
      </c>
      <c r="U14" s="7"/>
    </row>
    <row r="15" spans="1:21" s="17" customFormat="1" ht="15" customHeight="1">
      <c r="A15" s="122"/>
      <c r="B15" s="122"/>
      <c r="C15" s="91"/>
      <c r="D15" s="91"/>
      <c r="E15" s="113" t="s">
        <v>11</v>
      </c>
      <c r="F15" s="113"/>
      <c r="G15" s="113"/>
      <c r="H15" s="113"/>
      <c r="I15" s="113"/>
      <c r="J15" s="113"/>
      <c r="K15" s="32">
        <v>0.8</v>
      </c>
      <c r="L15" s="33"/>
      <c r="M15" s="34">
        <v>-0.1</v>
      </c>
      <c r="N15" s="35">
        <f t="shared" si="0"/>
        <v>0.72000000000000008</v>
      </c>
      <c r="O15" s="36">
        <v>0.50600000000000001</v>
      </c>
      <c r="P15" s="35">
        <f>N4*S5*N15*(1+O15)</f>
        <v>0.83438424000000011</v>
      </c>
      <c r="Q15" s="35">
        <f>O4*S5*N15*(1+O15)</f>
        <v>1.5223852800000004</v>
      </c>
      <c r="R15" s="35">
        <f>P4*S5*N15*(1+O15)</f>
        <v>0.26348976000000007</v>
      </c>
      <c r="S15" s="40"/>
      <c r="T15" s="39">
        <f>S5*T5*N15*(1+O15)</f>
        <v>2.6202592800000004</v>
      </c>
      <c r="U15" s="7"/>
    </row>
    <row r="16" spans="1:21" s="17" customFormat="1" ht="15" customHeight="1">
      <c r="A16" s="122"/>
      <c r="B16" s="122"/>
      <c r="C16" s="91"/>
      <c r="D16" s="91"/>
      <c r="E16" s="113" t="s">
        <v>13</v>
      </c>
      <c r="F16" s="113"/>
      <c r="G16" s="113"/>
      <c r="H16" s="113"/>
      <c r="I16" s="113"/>
      <c r="J16" s="113"/>
      <c r="K16" s="41">
        <v>0.2</v>
      </c>
      <c r="L16" s="33"/>
      <c r="M16" s="34">
        <v>-0.1</v>
      </c>
      <c r="N16" s="35">
        <f t="shared" si="0"/>
        <v>0.18000000000000002</v>
      </c>
      <c r="O16" s="36">
        <v>0.50600000000000001</v>
      </c>
      <c r="P16" s="35">
        <f>N4*S5*N16*(1+O16)</f>
        <v>0.20859606000000003</v>
      </c>
      <c r="Q16" s="35">
        <f>O4*S5*N16*(1+O16)</f>
        <v>0.3805963200000001</v>
      </c>
      <c r="R16" s="35">
        <f>P4*S5*N16*(1+O16)</f>
        <v>6.5872440000000018E-2</v>
      </c>
      <c r="S16" s="39"/>
      <c r="T16" s="39">
        <f>S5*T5*N16*(1+O16)</f>
        <v>0.6550648200000001</v>
      </c>
      <c r="U16" s="7"/>
    </row>
    <row r="17" spans="1:20" s="18" customFormat="1" ht="15" customHeight="1">
      <c r="A17" s="93" t="s">
        <v>7</v>
      </c>
      <c r="B17" s="93"/>
      <c r="C17" s="91"/>
      <c r="D17" s="91"/>
      <c r="E17" s="115" t="s">
        <v>8</v>
      </c>
      <c r="F17" s="115"/>
      <c r="G17" s="115"/>
      <c r="H17" s="115"/>
      <c r="I17" s="115"/>
      <c r="J17" s="115"/>
      <c r="K17" s="23"/>
      <c r="L17" s="31"/>
      <c r="M17" s="24"/>
      <c r="N17" s="25"/>
      <c r="O17" s="26"/>
      <c r="P17" s="25"/>
      <c r="Q17" s="25"/>
      <c r="R17" s="25"/>
      <c r="S17" s="30"/>
      <c r="T17" s="42"/>
    </row>
    <row r="18" spans="1:20" s="18" customFormat="1" ht="15" customHeight="1">
      <c r="A18" s="93"/>
      <c r="B18" s="93"/>
      <c r="C18" s="91"/>
      <c r="D18" s="91"/>
      <c r="E18" s="115" t="s">
        <v>10</v>
      </c>
      <c r="F18" s="115"/>
      <c r="G18" s="115"/>
      <c r="H18" s="115"/>
      <c r="I18" s="115"/>
      <c r="J18" s="115"/>
      <c r="K18" s="23">
        <v>1</v>
      </c>
      <c r="L18" s="31"/>
      <c r="M18" s="24">
        <v>-0.3</v>
      </c>
      <c r="N18" s="25">
        <f t="shared" si="0"/>
        <v>0.7</v>
      </c>
      <c r="O18" s="26">
        <v>0.50600000000000001</v>
      </c>
      <c r="P18" s="25">
        <f>N4*S5*N18*(1+O18)</f>
        <v>0.81120689999999995</v>
      </c>
      <c r="Q18" s="25">
        <f>O4*S5*N18*(1+O18)</f>
        <v>1.4800968000000001</v>
      </c>
      <c r="R18" s="25">
        <f>P4*S5*N18*(1+O18)</f>
        <v>0.25617060000000003</v>
      </c>
      <c r="S18" s="27"/>
      <c r="T18" s="27">
        <f>S5*T5*N18*(1+O18)</f>
        <v>2.5474742999999997</v>
      </c>
    </row>
    <row r="19" spans="1:20" s="18" customFormat="1" ht="15" customHeight="1">
      <c r="A19" s="93"/>
      <c r="B19" s="93"/>
      <c r="C19" s="91"/>
      <c r="D19" s="91"/>
      <c r="E19" s="115" t="s">
        <v>9</v>
      </c>
      <c r="F19" s="115"/>
      <c r="G19" s="115"/>
      <c r="H19" s="115"/>
      <c r="I19" s="115"/>
      <c r="J19" s="115"/>
      <c r="K19" s="23">
        <v>0.9</v>
      </c>
      <c r="L19" s="31"/>
      <c r="M19" s="24">
        <v>-0.3</v>
      </c>
      <c r="N19" s="25">
        <f t="shared" si="0"/>
        <v>0.63</v>
      </c>
      <c r="O19" s="26">
        <v>0.50600000000000001</v>
      </c>
      <c r="P19" s="25">
        <f>N4*S5*N19*(1+O19)</f>
        <v>0.73008620999999996</v>
      </c>
      <c r="Q19" s="25">
        <f>O4*S5*N19*(1+O19)</f>
        <v>1.3320871200000002</v>
      </c>
      <c r="R19" s="25">
        <f>P4*S5*N19*(1+O19)</f>
        <v>0.23055354</v>
      </c>
      <c r="S19" s="27"/>
      <c r="T19" s="27">
        <f>S5*T5*N19*(1+O19)</f>
        <v>2.2927268700000001</v>
      </c>
    </row>
    <row r="20" spans="1:20" s="18" customFormat="1" ht="14.25" customHeight="1">
      <c r="A20" s="93"/>
      <c r="B20" s="93"/>
      <c r="C20" s="91"/>
      <c r="D20" s="91"/>
      <c r="E20" s="115" t="s">
        <v>12</v>
      </c>
      <c r="F20" s="115"/>
      <c r="G20" s="115"/>
      <c r="H20" s="115"/>
      <c r="I20" s="115"/>
      <c r="J20" s="115"/>
      <c r="K20" s="28">
        <v>0.8</v>
      </c>
      <c r="L20" s="31"/>
      <c r="M20" s="24">
        <v>-0.3</v>
      </c>
      <c r="N20" s="25">
        <f t="shared" si="0"/>
        <v>0.55999999999999994</v>
      </c>
      <c r="O20" s="26">
        <v>0.50600000000000001</v>
      </c>
      <c r="P20" s="25">
        <f>N4*S5*N20*(1+O20)</f>
        <v>0.64896551999999985</v>
      </c>
      <c r="Q20" s="25">
        <f>O4*S5*N20*(1+O20)</f>
        <v>1.18407744</v>
      </c>
      <c r="R20" s="25">
        <f>P4*S5*N20*(1+O20)</f>
        <v>0.20493648</v>
      </c>
      <c r="S20" s="27"/>
      <c r="T20" s="27">
        <f>S5*T5*N20*(1+O20)</f>
        <v>2.03797944</v>
      </c>
    </row>
    <row r="21" spans="1:20" s="18" customFormat="1" ht="15" customHeight="1">
      <c r="A21" s="93"/>
      <c r="B21" s="93"/>
      <c r="C21" s="91"/>
      <c r="D21" s="91"/>
      <c r="E21" s="115" t="s">
        <v>13</v>
      </c>
      <c r="F21" s="115"/>
      <c r="G21" s="115"/>
      <c r="H21" s="115"/>
      <c r="I21" s="115"/>
      <c r="J21" s="115"/>
      <c r="K21" s="28">
        <v>0.2</v>
      </c>
      <c r="L21" s="31"/>
      <c r="M21" s="24">
        <v>-0.3</v>
      </c>
      <c r="N21" s="25">
        <f t="shared" si="0"/>
        <v>0.13999999999999999</v>
      </c>
      <c r="O21" s="26">
        <v>0.50600000000000001</v>
      </c>
      <c r="P21" s="25">
        <f>N4*S5*N21*(1+O21)</f>
        <v>0.16224137999999996</v>
      </c>
      <c r="Q21" s="25">
        <f>O4*S5*N21*(1+O21)</f>
        <v>0.29601936000000001</v>
      </c>
      <c r="R21" s="25">
        <f>P4*S5*N21*(1+O21)</f>
        <v>5.1234120000000001E-2</v>
      </c>
      <c r="S21" s="27"/>
      <c r="T21" s="27">
        <f>S5*T5*N21*(1+O21)</f>
        <v>0.50949485999999999</v>
      </c>
    </row>
    <row r="22" spans="1:20" s="17" customFormat="1" ht="12.75" customHeight="1">
      <c r="A22" s="114" t="s">
        <v>16</v>
      </c>
      <c r="B22" s="114"/>
      <c r="C22" s="91"/>
      <c r="D22" s="91"/>
      <c r="E22" s="112" t="s">
        <v>14</v>
      </c>
      <c r="F22" s="112"/>
      <c r="G22" s="112"/>
      <c r="H22" s="112"/>
      <c r="I22" s="112"/>
      <c r="J22" s="112"/>
      <c r="K22" s="41">
        <v>0.5</v>
      </c>
      <c r="L22" s="33"/>
      <c r="M22" s="34">
        <v>-0.3</v>
      </c>
      <c r="N22" s="35">
        <f t="shared" si="0"/>
        <v>0.35</v>
      </c>
      <c r="O22" s="36">
        <v>0.50600000000000001</v>
      </c>
      <c r="P22" s="35">
        <f>N4*S5*N22*(1+O22)</f>
        <v>0.40560344999999998</v>
      </c>
      <c r="Q22" s="35">
        <f>O4*S5*N22*(1+O22)</f>
        <v>0.74004840000000005</v>
      </c>
      <c r="R22" s="35">
        <f>P4*S5*N22*(1+O22)</f>
        <v>0.12808530000000001</v>
      </c>
      <c r="S22" s="39"/>
      <c r="T22" s="39">
        <f>S5*T5*N22*(1+O22)</f>
        <v>1.2737371499999999</v>
      </c>
    </row>
    <row r="23" spans="1:20" s="17" customFormat="1" ht="15" customHeight="1">
      <c r="A23" s="114"/>
      <c r="B23" s="114"/>
      <c r="C23" s="91"/>
      <c r="D23" s="91"/>
      <c r="E23" s="113" t="s">
        <v>15</v>
      </c>
      <c r="F23" s="113"/>
      <c r="G23" s="113"/>
      <c r="H23" s="113"/>
      <c r="I23" s="113"/>
      <c r="J23" s="113"/>
      <c r="K23" s="41">
        <v>0.2</v>
      </c>
      <c r="L23" s="33"/>
      <c r="M23" s="34">
        <v>-0.3</v>
      </c>
      <c r="N23" s="35">
        <f t="shared" si="0"/>
        <v>0.13999999999999999</v>
      </c>
      <c r="O23" s="36">
        <v>0.50600000000000001</v>
      </c>
      <c r="P23" s="35">
        <f>N4*S5*N23*(1+O23)</f>
        <v>0.16224137999999996</v>
      </c>
      <c r="Q23" s="35">
        <f>O4*S5*N23*(1+O23)</f>
        <v>0.29601936000000001</v>
      </c>
      <c r="R23" s="35">
        <f>P4*S5*N23*(1+O23)</f>
        <v>5.1234120000000001E-2</v>
      </c>
      <c r="S23" s="39"/>
      <c r="T23" s="39">
        <f>S5*T5*N23*(1+O23)</f>
        <v>0.50949485999999999</v>
      </c>
    </row>
    <row r="24" spans="1:20" s="18" customFormat="1" ht="15" customHeight="1">
      <c r="A24" s="116" t="s">
        <v>17</v>
      </c>
      <c r="B24" s="116"/>
      <c r="C24" s="91"/>
      <c r="D24" s="91"/>
      <c r="E24" s="92" t="s">
        <v>14</v>
      </c>
      <c r="F24" s="92"/>
      <c r="G24" s="92"/>
      <c r="H24" s="92"/>
      <c r="I24" s="92"/>
      <c r="J24" s="92"/>
      <c r="K24" s="28">
        <v>0.7</v>
      </c>
      <c r="L24" s="31"/>
      <c r="M24" s="24">
        <v>-0.3</v>
      </c>
      <c r="N24" s="25">
        <f t="shared" si="0"/>
        <v>0.48999999999999994</v>
      </c>
      <c r="O24" s="26">
        <v>0.50600000000000001</v>
      </c>
      <c r="P24" s="25">
        <f>N4*S5*N24*(1+O24)</f>
        <v>0.56784482999999986</v>
      </c>
      <c r="Q24" s="25">
        <f>O4*S5*N24*(1+O24)</f>
        <v>1.0360677600000001</v>
      </c>
      <c r="R24" s="25">
        <f>P4*S5*N24*(1+O24)</f>
        <v>0.17931942000000001</v>
      </c>
      <c r="S24" s="27"/>
      <c r="T24" s="27">
        <f>S5*T5*N24*(1+O24)</f>
        <v>1.7832320099999996</v>
      </c>
    </row>
    <row r="25" spans="1:20" s="18" customFormat="1" ht="15" customHeight="1">
      <c r="A25" s="116"/>
      <c r="B25" s="116"/>
      <c r="C25" s="91"/>
      <c r="D25" s="91"/>
      <c r="E25" s="115" t="s">
        <v>15</v>
      </c>
      <c r="F25" s="115"/>
      <c r="G25" s="115"/>
      <c r="H25" s="115"/>
      <c r="I25" s="115"/>
      <c r="J25" s="115"/>
      <c r="K25" s="28">
        <v>0.2</v>
      </c>
      <c r="L25" s="31"/>
      <c r="M25" s="24">
        <v>-0.3</v>
      </c>
      <c r="N25" s="25">
        <f t="shared" si="0"/>
        <v>0.13999999999999999</v>
      </c>
      <c r="O25" s="26">
        <v>0.50600000000000001</v>
      </c>
      <c r="P25" s="25">
        <f>N4*S5*N25*(1+O25)</f>
        <v>0.16224137999999996</v>
      </c>
      <c r="Q25" s="25">
        <f>O4*S5*N25*(1+O25)</f>
        <v>0.29601936000000001</v>
      </c>
      <c r="R25" s="25">
        <f>P4*S5*N25*(1+O25)</f>
        <v>5.1234120000000001E-2</v>
      </c>
      <c r="S25" s="27"/>
      <c r="T25" s="27">
        <f>S5*T5*N25*(1+O25)</f>
        <v>0.50949485999999999</v>
      </c>
    </row>
    <row r="26" spans="1:20" s="17" customFormat="1" ht="15" customHeight="1">
      <c r="A26" s="114" t="s">
        <v>18</v>
      </c>
      <c r="B26" s="114"/>
      <c r="C26" s="91"/>
      <c r="D26" s="91"/>
      <c r="E26" s="113" t="s">
        <v>54</v>
      </c>
      <c r="F26" s="113"/>
      <c r="G26" s="113"/>
      <c r="H26" s="113"/>
      <c r="I26" s="113"/>
      <c r="J26" s="113"/>
      <c r="K26" s="41">
        <v>0.9</v>
      </c>
      <c r="L26" s="33"/>
      <c r="M26" s="34">
        <v>-0.1</v>
      </c>
      <c r="N26" s="35">
        <f t="shared" si="0"/>
        <v>0.81</v>
      </c>
      <c r="O26" s="36">
        <v>0.50600000000000001</v>
      </c>
      <c r="P26" s="35">
        <f>N4*S5*N26*(1+O26)</f>
        <v>0.93868227000000004</v>
      </c>
      <c r="Q26" s="35">
        <f>O4*S5*N26*(1+O26)</f>
        <v>1.7126834400000004</v>
      </c>
      <c r="R26" s="35">
        <f>P4*S5*N26*(1+O26)</f>
        <v>0.29642598000000003</v>
      </c>
      <c r="S26" s="39"/>
      <c r="T26" s="39">
        <f>S5*T5*N26*(1+O26)</f>
        <v>2.9477916900000003</v>
      </c>
    </row>
    <row r="27" spans="1:20" s="17" customFormat="1" ht="15" customHeight="1">
      <c r="A27" s="114"/>
      <c r="B27" s="114"/>
      <c r="C27" s="91"/>
      <c r="D27" s="91"/>
      <c r="E27" s="113" t="s">
        <v>58</v>
      </c>
      <c r="F27" s="113"/>
      <c r="G27" s="113"/>
      <c r="H27" s="113"/>
      <c r="I27" s="113"/>
      <c r="J27" s="113"/>
      <c r="K27" s="41">
        <v>0.7</v>
      </c>
      <c r="L27" s="33"/>
      <c r="M27" s="34">
        <v>-0.1</v>
      </c>
      <c r="N27" s="35">
        <f t="shared" si="0"/>
        <v>0.63</v>
      </c>
      <c r="O27" s="36">
        <v>0.50600000000000001</v>
      </c>
      <c r="P27" s="35">
        <f>N4*S5*N27*(1+O27)</f>
        <v>0.73008620999999996</v>
      </c>
      <c r="Q27" s="35">
        <f>O4*S5*N27*(1+O27)</f>
        <v>1.3320871200000002</v>
      </c>
      <c r="R27" s="35">
        <f>P4*S5*N27*(1+O27)</f>
        <v>0.23055354</v>
      </c>
      <c r="S27" s="39"/>
      <c r="T27" s="39">
        <f>S5*T5*N27*(1+O27)</f>
        <v>2.2927268700000001</v>
      </c>
    </row>
    <row r="28" spans="1:20" s="17" customFormat="1" ht="15" customHeight="1">
      <c r="A28" s="114"/>
      <c r="B28" s="114"/>
      <c r="C28" s="91"/>
      <c r="D28" s="91"/>
      <c r="E28" s="113" t="s">
        <v>19</v>
      </c>
      <c r="F28" s="113"/>
      <c r="G28" s="113"/>
      <c r="H28" s="113"/>
      <c r="I28" s="113"/>
      <c r="J28" s="113"/>
      <c r="K28" s="43">
        <v>0.2</v>
      </c>
      <c r="L28" s="33"/>
      <c r="M28" s="34">
        <v>-0.1</v>
      </c>
      <c r="N28" s="35">
        <f t="shared" si="0"/>
        <v>0.18000000000000002</v>
      </c>
      <c r="O28" s="36">
        <v>0.50600000000000001</v>
      </c>
      <c r="P28" s="35">
        <f>N4*S5*N28*(1+O28)</f>
        <v>0.20859606000000003</v>
      </c>
      <c r="Q28" s="35">
        <f>O4*S5*N28*(1+O28)</f>
        <v>0.3805963200000001</v>
      </c>
      <c r="R28" s="35">
        <f>P4*S5*N28*(1+O28)</f>
        <v>6.5872440000000018E-2</v>
      </c>
      <c r="S28" s="39"/>
      <c r="T28" s="39">
        <f>S5*T5*N28*(1+O28)</f>
        <v>0.6550648200000001</v>
      </c>
    </row>
    <row r="29" spans="1:20" s="19" customFormat="1" ht="15.75" customHeight="1">
      <c r="A29" s="99" t="s">
        <v>20</v>
      </c>
      <c r="B29" s="99"/>
      <c r="C29" s="110" t="s">
        <v>31</v>
      </c>
      <c r="D29" s="110"/>
      <c r="E29" s="100" t="s">
        <v>21</v>
      </c>
      <c r="F29" s="100"/>
      <c r="G29" s="100"/>
      <c r="H29" s="100"/>
      <c r="I29" s="100"/>
      <c r="J29" s="100"/>
      <c r="K29" s="44">
        <v>0.06</v>
      </c>
      <c r="L29" s="45"/>
      <c r="M29" s="46">
        <v>-0.3</v>
      </c>
      <c r="N29" s="47">
        <v>4.4999999999999998E-2</v>
      </c>
      <c r="O29" s="48">
        <v>0.50600000000000001</v>
      </c>
      <c r="P29" s="47">
        <f>Q4*S5*N29*(1+O29)</f>
        <v>7.1056844999999993E-2</v>
      </c>
      <c r="Q29" s="47">
        <f>R4*S5*N29*(1+O29)</f>
        <v>4.2390134999999995E-2</v>
      </c>
      <c r="R29" s="47">
        <f>S4*S5*N29*(1+O29)</f>
        <v>5.6723490000000008E-2</v>
      </c>
      <c r="S29" s="49" t="s">
        <v>73</v>
      </c>
      <c r="T29" s="50">
        <f>P29+Q29+R29</f>
        <v>0.17017046999999999</v>
      </c>
    </row>
    <row r="30" spans="1:20" s="19" customFormat="1" ht="13.5" customHeight="1">
      <c r="A30" s="99"/>
      <c r="B30" s="99"/>
      <c r="C30" s="110"/>
      <c r="D30" s="110"/>
      <c r="E30" s="100" t="s">
        <v>22</v>
      </c>
      <c r="F30" s="100"/>
      <c r="G30" s="100"/>
      <c r="H30" s="100"/>
      <c r="I30" s="100"/>
      <c r="J30" s="100"/>
      <c r="K30" s="51">
        <v>0.03</v>
      </c>
      <c r="L30" s="45"/>
      <c r="M30" s="46">
        <v>-0.3</v>
      </c>
      <c r="N30" s="47">
        <v>2.4E-2</v>
      </c>
      <c r="O30" s="48">
        <v>0.50600000000000001</v>
      </c>
      <c r="P30" s="47">
        <f>Q4*S5*N30*(1+O30)</f>
        <v>3.7896984000000002E-2</v>
      </c>
      <c r="Q30" s="47">
        <f>R4*S5*N30*(1+O30)</f>
        <v>2.2608072E-2</v>
      </c>
      <c r="R30" s="47">
        <f>S4*S5*N30*(1+O30)</f>
        <v>3.0252528000000004E-2</v>
      </c>
      <c r="S30" s="49" t="s">
        <v>73</v>
      </c>
      <c r="T30" s="50">
        <f t="shared" ref="T30:T37" si="1">P30+Q30+R30</f>
        <v>9.0757584000000002E-2</v>
      </c>
    </row>
    <row r="31" spans="1:20" s="19" customFormat="1" ht="15" customHeight="1">
      <c r="A31" s="99"/>
      <c r="B31" s="99"/>
      <c r="C31" s="110"/>
      <c r="D31" s="110"/>
      <c r="E31" s="100" t="s">
        <v>23</v>
      </c>
      <c r="F31" s="100"/>
      <c r="G31" s="100"/>
      <c r="H31" s="100"/>
      <c r="I31" s="100"/>
      <c r="J31" s="100"/>
      <c r="K31" s="51">
        <v>0.04</v>
      </c>
      <c r="L31" s="45"/>
      <c r="M31" s="46">
        <v>-0.3</v>
      </c>
      <c r="N31" s="47">
        <v>3.1E-2</v>
      </c>
      <c r="O31" s="48">
        <v>0.50600000000000001</v>
      </c>
      <c r="P31" s="47">
        <f>Q4*S5*N31*(1+O31)</f>
        <v>4.8950270999999997E-2</v>
      </c>
      <c r="Q31" s="47">
        <f>R4*S5*N31*(1+O31)</f>
        <v>2.9202092999999998E-2</v>
      </c>
      <c r="R31" s="47">
        <f>S4*S5*N31*(1+O31)</f>
        <v>3.9076182000000001E-2</v>
      </c>
      <c r="S31" s="49" t="s">
        <v>73</v>
      </c>
      <c r="T31" s="50">
        <f t="shared" si="1"/>
        <v>0.117228546</v>
      </c>
    </row>
    <row r="32" spans="1:20" s="19" customFormat="1" ht="13.5" customHeight="1">
      <c r="A32" s="99"/>
      <c r="B32" s="99"/>
      <c r="C32" s="110"/>
      <c r="D32" s="110"/>
      <c r="E32" s="100" t="s">
        <v>19</v>
      </c>
      <c r="F32" s="100"/>
      <c r="G32" s="100"/>
      <c r="H32" s="100"/>
      <c r="I32" s="100"/>
      <c r="J32" s="100"/>
      <c r="K32" s="52">
        <v>0.02</v>
      </c>
      <c r="L32" s="45"/>
      <c r="M32" s="46">
        <v>-0.3</v>
      </c>
      <c r="N32" s="47">
        <f t="shared" si="0"/>
        <v>1.3999999999999999E-2</v>
      </c>
      <c r="O32" s="48">
        <v>0.50600000000000001</v>
      </c>
      <c r="P32" s="47">
        <f>Q4*S5*N32*(1+O32)</f>
        <v>2.2106573999999997E-2</v>
      </c>
      <c r="Q32" s="47">
        <f>R4*S5*N32*(1+O32)</f>
        <v>1.3188041999999999E-2</v>
      </c>
      <c r="R32" s="47">
        <f>S4*S5*N32*(1+O32)</f>
        <v>1.7647308E-2</v>
      </c>
      <c r="S32" s="49" t="s">
        <v>73</v>
      </c>
      <c r="T32" s="50">
        <f t="shared" si="1"/>
        <v>5.2941923999999994E-2</v>
      </c>
    </row>
    <row r="33" spans="1:20" s="20" customFormat="1" ht="15" customHeight="1">
      <c r="A33" s="111" t="s">
        <v>25</v>
      </c>
      <c r="B33" s="111"/>
      <c r="C33" s="110"/>
      <c r="D33" s="110"/>
      <c r="E33" s="80" t="s">
        <v>26</v>
      </c>
      <c r="F33" s="80"/>
      <c r="G33" s="80"/>
      <c r="H33" s="80"/>
      <c r="I33" s="80"/>
      <c r="J33" s="80"/>
      <c r="K33" s="53"/>
      <c r="L33" s="54"/>
      <c r="M33" s="55"/>
      <c r="N33" s="56"/>
      <c r="O33" s="57"/>
      <c r="P33" s="56"/>
      <c r="Q33" s="56"/>
      <c r="R33" s="56"/>
      <c r="S33" s="37"/>
      <c r="T33" s="58"/>
    </row>
    <row r="34" spans="1:20" s="20" customFormat="1" ht="15.75" customHeight="1">
      <c r="A34" s="111"/>
      <c r="B34" s="111"/>
      <c r="C34" s="110"/>
      <c r="D34" s="110"/>
      <c r="E34" s="80" t="s">
        <v>27</v>
      </c>
      <c r="F34" s="80"/>
      <c r="G34" s="80"/>
      <c r="H34" s="80"/>
      <c r="I34" s="80"/>
      <c r="J34" s="80"/>
      <c r="K34" s="59">
        <v>0.9</v>
      </c>
      <c r="L34" s="54"/>
      <c r="M34" s="55">
        <v>-0.3</v>
      </c>
      <c r="N34" s="56">
        <f t="shared" si="0"/>
        <v>0.63</v>
      </c>
      <c r="O34" s="57">
        <v>0.50600000000000001</v>
      </c>
      <c r="P34" s="56">
        <f>Q4*S5*N34*(1+O34)</f>
        <v>0.99479583000000005</v>
      </c>
      <c r="Q34" s="56">
        <f>R4*S5*N34*(1+O34)</f>
        <v>0.59346188999999994</v>
      </c>
      <c r="R34" s="56">
        <f>S4*S5*N34*(1+O34)</f>
        <v>0.79412886000000005</v>
      </c>
      <c r="S34" s="60" t="s">
        <v>73</v>
      </c>
      <c r="T34" s="58">
        <f t="shared" si="1"/>
        <v>2.3823865800000004</v>
      </c>
    </row>
    <row r="35" spans="1:20" s="20" customFormat="1" ht="15" customHeight="1">
      <c r="A35" s="111"/>
      <c r="B35" s="111"/>
      <c r="C35" s="110"/>
      <c r="D35" s="110"/>
      <c r="E35" s="80" t="s">
        <v>28</v>
      </c>
      <c r="F35" s="80"/>
      <c r="G35" s="80"/>
      <c r="H35" s="80"/>
      <c r="I35" s="80"/>
      <c r="J35" s="80"/>
      <c r="K35" s="59">
        <v>0.8</v>
      </c>
      <c r="L35" s="54"/>
      <c r="M35" s="55">
        <v>-0.3</v>
      </c>
      <c r="N35" s="56">
        <f t="shared" si="0"/>
        <v>0.55999999999999994</v>
      </c>
      <c r="O35" s="57">
        <v>0.50600000000000001</v>
      </c>
      <c r="P35" s="56">
        <f>Q4*S5*N35*(1+O35)</f>
        <v>0.88426295999999982</v>
      </c>
      <c r="Q35" s="56">
        <f>R4*S5*N35*(1+O35)</f>
        <v>0.52752167999999988</v>
      </c>
      <c r="R35" s="56">
        <f>S4*S5*N35*(1+O35)</f>
        <v>0.70589231999999991</v>
      </c>
      <c r="S35" s="60" t="s">
        <v>73</v>
      </c>
      <c r="T35" s="58">
        <f t="shared" si="1"/>
        <v>2.1176769599999994</v>
      </c>
    </row>
    <row r="36" spans="1:20" s="20" customFormat="1" ht="15" customHeight="1">
      <c r="A36" s="111"/>
      <c r="B36" s="111"/>
      <c r="C36" s="110"/>
      <c r="D36" s="110"/>
      <c r="E36" s="80" t="s">
        <v>19</v>
      </c>
      <c r="F36" s="80"/>
      <c r="G36" s="80"/>
      <c r="H36" s="80"/>
      <c r="I36" s="80"/>
      <c r="J36" s="80"/>
      <c r="K36" s="59">
        <v>0.2</v>
      </c>
      <c r="L36" s="54"/>
      <c r="M36" s="55">
        <v>-0.3</v>
      </c>
      <c r="N36" s="56">
        <f t="shared" si="0"/>
        <v>0.13999999999999999</v>
      </c>
      <c r="O36" s="57">
        <v>0.50600000000000001</v>
      </c>
      <c r="P36" s="56">
        <f>Q4*S5*N36*(1+O36)</f>
        <v>0.22106573999999996</v>
      </c>
      <c r="Q36" s="56">
        <f>R4*S5*N36*(1+O36)</f>
        <v>0.13188041999999997</v>
      </c>
      <c r="R36" s="56">
        <f>S4*S5*N36*(1+O36)</f>
        <v>0.17647307999999998</v>
      </c>
      <c r="S36" s="60" t="s">
        <v>73</v>
      </c>
      <c r="T36" s="58">
        <f t="shared" si="1"/>
        <v>0.52941923999999985</v>
      </c>
    </row>
    <row r="37" spans="1:20" s="20" customFormat="1" ht="13.5" customHeight="1">
      <c r="A37" s="111"/>
      <c r="B37" s="111"/>
      <c r="C37" s="110"/>
      <c r="D37" s="110"/>
      <c r="E37" s="80" t="s">
        <v>29</v>
      </c>
      <c r="F37" s="80"/>
      <c r="G37" s="80"/>
      <c r="H37" s="80"/>
      <c r="I37" s="80"/>
      <c r="J37" s="80"/>
      <c r="K37" s="59">
        <v>0.6</v>
      </c>
      <c r="L37" s="54"/>
      <c r="M37" s="55">
        <v>-0.3</v>
      </c>
      <c r="N37" s="56">
        <f t="shared" si="0"/>
        <v>0.42</v>
      </c>
      <c r="O37" s="57">
        <v>0.50600000000000001</v>
      </c>
      <c r="P37" s="56">
        <f>Q4*S5*N37*(1+O37)</f>
        <v>0.66319722000000003</v>
      </c>
      <c r="Q37" s="56">
        <f>R4*S5*N37*(1+O37)</f>
        <v>0.39564125999999994</v>
      </c>
      <c r="R37" s="56">
        <f>S4*S5*N37*(1+O37)</f>
        <v>0.52941924000000007</v>
      </c>
      <c r="S37" s="60" t="s">
        <v>74</v>
      </c>
      <c r="T37" s="58">
        <f t="shared" si="1"/>
        <v>1.5882577200000001</v>
      </c>
    </row>
    <row r="38" spans="1:20" s="19" customFormat="1" ht="15" customHeight="1">
      <c r="A38" s="109" t="s">
        <v>18</v>
      </c>
      <c r="B38" s="109"/>
      <c r="C38" s="110"/>
      <c r="D38" s="110"/>
      <c r="E38" s="100" t="s">
        <v>30</v>
      </c>
      <c r="F38" s="100"/>
      <c r="G38" s="100"/>
      <c r="H38" s="100"/>
      <c r="I38" s="100"/>
      <c r="J38" s="100"/>
      <c r="K38" s="61">
        <v>0.7</v>
      </c>
      <c r="L38" s="45"/>
      <c r="M38" s="46">
        <v>-0.3</v>
      </c>
      <c r="N38" s="47">
        <f t="shared" si="0"/>
        <v>0.48999999999999994</v>
      </c>
      <c r="O38" s="48">
        <v>0.50600000000000001</v>
      </c>
      <c r="P38" s="47">
        <f>N4*S5*N38*(1+O38)</f>
        <v>0.56784482999999986</v>
      </c>
      <c r="Q38" s="47">
        <f>O4*S5*N38*(1+O38)</f>
        <v>1.0360677600000001</v>
      </c>
      <c r="R38" s="47">
        <f>P4*S5*N38*(1+O38)</f>
        <v>0.17931942000000001</v>
      </c>
      <c r="S38" s="50"/>
      <c r="T38" s="50">
        <f>S5*T5*N38*(1+O38)</f>
        <v>1.7832320099999996</v>
      </c>
    </row>
    <row r="39" spans="1:20" s="20" customFormat="1" ht="15.75" customHeight="1">
      <c r="A39" s="81" t="s">
        <v>32</v>
      </c>
      <c r="B39" s="82"/>
      <c r="C39" s="103" t="s">
        <v>36</v>
      </c>
      <c r="D39" s="103"/>
      <c r="E39" s="80" t="s">
        <v>55</v>
      </c>
      <c r="F39" s="80"/>
      <c r="G39" s="80"/>
      <c r="H39" s="80"/>
      <c r="I39" s="80"/>
      <c r="J39" s="80"/>
      <c r="K39" s="59">
        <v>0.9</v>
      </c>
      <c r="L39" s="54"/>
      <c r="M39" s="55">
        <v>-0.3</v>
      </c>
      <c r="N39" s="56">
        <f t="shared" si="0"/>
        <v>0.63</v>
      </c>
      <c r="O39" s="57">
        <v>0.50600000000000001</v>
      </c>
      <c r="P39" s="56">
        <f>N4*S5*N39*(1+O39)</f>
        <v>0.73008620999999996</v>
      </c>
      <c r="Q39" s="56">
        <f>O4*S5*N39*(1+O39)</f>
        <v>1.3320871200000002</v>
      </c>
      <c r="R39" s="56">
        <f>P4*S5*N39*(1+O39)</f>
        <v>0.23055354</v>
      </c>
      <c r="S39" s="39"/>
      <c r="T39" s="58">
        <f>S5*T5*N39*(1+O39)</f>
        <v>2.2927268700000001</v>
      </c>
    </row>
    <row r="40" spans="1:20" s="20" customFormat="1" ht="18.75" customHeight="1">
      <c r="A40" s="83"/>
      <c r="B40" s="84"/>
      <c r="C40" s="103"/>
      <c r="D40" s="103"/>
      <c r="E40" s="80" t="s">
        <v>15</v>
      </c>
      <c r="F40" s="80"/>
      <c r="G40" s="80"/>
      <c r="H40" s="80"/>
      <c r="I40" s="80"/>
      <c r="J40" s="80"/>
      <c r="K40" s="62">
        <v>0.2</v>
      </c>
      <c r="L40" s="54"/>
      <c r="M40" s="55">
        <v>-0.3</v>
      </c>
      <c r="N40" s="56">
        <f t="shared" si="0"/>
        <v>0.13999999999999999</v>
      </c>
      <c r="O40" s="57">
        <v>0.50600000000000001</v>
      </c>
      <c r="P40" s="56">
        <f>N4*S5*N40*(1+O40)</f>
        <v>0.16224137999999996</v>
      </c>
      <c r="Q40" s="56">
        <f>O4*S5*N40*(1+O40)</f>
        <v>0.29601936000000001</v>
      </c>
      <c r="R40" s="56">
        <f>P4*S5*N40*(1+O40)</f>
        <v>5.1234120000000001E-2</v>
      </c>
      <c r="S40" s="39"/>
      <c r="T40" s="58">
        <f>S5*T5*N40*(1+O40)</f>
        <v>0.50949485999999999</v>
      </c>
    </row>
    <row r="41" spans="1:20" s="21" customFormat="1" ht="18" customHeight="1">
      <c r="A41" s="105" t="s">
        <v>33</v>
      </c>
      <c r="B41" s="106"/>
      <c r="C41" s="103"/>
      <c r="D41" s="103"/>
      <c r="E41" s="104" t="s">
        <v>55</v>
      </c>
      <c r="F41" s="104"/>
      <c r="G41" s="104"/>
      <c r="H41" s="104"/>
      <c r="I41" s="104"/>
      <c r="J41" s="104"/>
      <c r="K41" s="63">
        <v>0.8</v>
      </c>
      <c r="L41" s="64"/>
      <c r="M41" s="65">
        <v>-0.3</v>
      </c>
      <c r="N41" s="66">
        <f t="shared" si="0"/>
        <v>0.55999999999999994</v>
      </c>
      <c r="O41" s="67">
        <v>0.50600000000000001</v>
      </c>
      <c r="P41" s="66">
        <f>N4*S5*N41*(1+O41)</f>
        <v>0.64896551999999985</v>
      </c>
      <c r="Q41" s="66">
        <f>O4*S5*N41*(1+O41)</f>
        <v>1.18407744</v>
      </c>
      <c r="R41" s="66">
        <f>P4*S5*N41*(1+O41)</f>
        <v>0.20493648</v>
      </c>
      <c r="S41" s="68"/>
      <c r="T41" s="68">
        <f>S5*T5*N41*(1+O41)</f>
        <v>2.03797944</v>
      </c>
    </row>
    <row r="42" spans="1:20" s="21" customFormat="1" ht="21" customHeight="1">
      <c r="A42" s="107"/>
      <c r="B42" s="108"/>
      <c r="C42" s="103"/>
      <c r="D42" s="103"/>
      <c r="E42" s="104" t="s">
        <v>15</v>
      </c>
      <c r="F42" s="104"/>
      <c r="G42" s="104"/>
      <c r="H42" s="104"/>
      <c r="I42" s="104"/>
      <c r="J42" s="104"/>
      <c r="K42" s="63">
        <v>0.2</v>
      </c>
      <c r="L42" s="64"/>
      <c r="M42" s="65">
        <v>-0.3</v>
      </c>
      <c r="N42" s="66">
        <f t="shared" si="0"/>
        <v>0.13999999999999999</v>
      </c>
      <c r="O42" s="67">
        <v>0.50600000000000001</v>
      </c>
      <c r="P42" s="66">
        <f>N4*S5*N42*(1+O42)</f>
        <v>0.16224137999999996</v>
      </c>
      <c r="Q42" s="66">
        <f>O4*S5*N42*(1+O42)</f>
        <v>0.29601936000000001</v>
      </c>
      <c r="R42" s="66">
        <f>P4*S5*N42*(1+O42)</f>
        <v>5.1234120000000001E-2</v>
      </c>
      <c r="S42" s="68"/>
      <c r="T42" s="68">
        <f>S5*T5*N42*(1+O42)</f>
        <v>0.50949485999999999</v>
      </c>
    </row>
    <row r="43" spans="1:20" s="20" customFormat="1" ht="17.25" customHeight="1">
      <c r="A43" s="102" t="s">
        <v>35</v>
      </c>
      <c r="B43" s="102"/>
      <c r="C43" s="103"/>
      <c r="D43" s="103"/>
      <c r="E43" s="80" t="s">
        <v>34</v>
      </c>
      <c r="F43" s="80"/>
      <c r="G43" s="80"/>
      <c r="H43" s="80"/>
      <c r="I43" s="80"/>
      <c r="J43" s="80"/>
      <c r="K43" s="59">
        <v>0.7</v>
      </c>
      <c r="L43" s="54"/>
      <c r="M43" s="55">
        <v>-0.3</v>
      </c>
      <c r="N43" s="56">
        <f t="shared" si="0"/>
        <v>0.48999999999999994</v>
      </c>
      <c r="O43" s="57">
        <v>0.50600000000000001</v>
      </c>
      <c r="P43" s="56">
        <f>N4*S5*N43*(1+O43)</f>
        <v>0.56784482999999986</v>
      </c>
      <c r="Q43" s="56">
        <f>O4*S5*N43*(1+O43)</f>
        <v>1.0360677600000001</v>
      </c>
      <c r="R43" s="56">
        <f>P4*S5*N43*(1+O43)</f>
        <v>0.17931942000000001</v>
      </c>
      <c r="S43" s="39"/>
      <c r="T43" s="58">
        <f>S5*T5*N43*(1+O43)</f>
        <v>1.7832320099999996</v>
      </c>
    </row>
    <row r="44" spans="1:20" s="20" customFormat="1" ht="15.75" customHeight="1">
      <c r="A44" s="102"/>
      <c r="B44" s="102"/>
      <c r="C44" s="103"/>
      <c r="D44" s="103"/>
      <c r="E44" s="101" t="s">
        <v>15</v>
      </c>
      <c r="F44" s="101"/>
      <c r="G44" s="101"/>
      <c r="H44" s="101"/>
      <c r="I44" s="101"/>
      <c r="J44" s="101"/>
      <c r="K44" s="59">
        <v>0.2</v>
      </c>
      <c r="L44" s="54"/>
      <c r="M44" s="55">
        <v>-0.3</v>
      </c>
      <c r="N44" s="56">
        <f t="shared" si="0"/>
        <v>0.13999999999999999</v>
      </c>
      <c r="O44" s="57">
        <v>0.50600000000000001</v>
      </c>
      <c r="P44" s="56">
        <f>N4*S5*N44*(1+O44)</f>
        <v>0.16224137999999996</v>
      </c>
      <c r="Q44" s="56">
        <f>O4*S5*N44*(1+O44)</f>
        <v>0.29601936000000001</v>
      </c>
      <c r="R44" s="56">
        <f>P4*S5*N44*(1+O44)</f>
        <v>5.1234120000000001E-2</v>
      </c>
      <c r="S44" s="39"/>
      <c r="T44" s="58">
        <f>S5*T5*N44*(1+O44)</f>
        <v>0.50949485999999999</v>
      </c>
    </row>
    <row r="45" spans="1:20" s="22" customFormat="1" ht="15.75" customHeight="1">
      <c r="A45" s="86" t="s">
        <v>32</v>
      </c>
      <c r="B45" s="87"/>
      <c r="C45" s="95" t="s">
        <v>39</v>
      </c>
      <c r="D45" s="95"/>
      <c r="E45" s="85" t="s">
        <v>37</v>
      </c>
      <c r="F45" s="85"/>
      <c r="G45" s="85"/>
      <c r="H45" s="85"/>
      <c r="I45" s="85"/>
      <c r="J45" s="85"/>
      <c r="K45" s="69">
        <v>0.6</v>
      </c>
      <c r="L45" s="70"/>
      <c r="M45" s="71">
        <v>-0.3</v>
      </c>
      <c r="N45" s="72">
        <f t="shared" si="0"/>
        <v>0.42</v>
      </c>
      <c r="O45" s="73">
        <v>0.50600000000000001</v>
      </c>
      <c r="P45" s="72">
        <f>N4*S5*N45*(1+O45)</f>
        <v>0.48672413999999997</v>
      </c>
      <c r="Q45" s="72">
        <f>O4*S5*N45*(1+O45)</f>
        <v>0.88805807999999997</v>
      </c>
      <c r="R45" s="72">
        <f>P4*S5*N45*(1+O45)</f>
        <v>0.15370236000000001</v>
      </c>
      <c r="S45" s="74"/>
      <c r="T45" s="74">
        <f>S5*T5*N45*(1+O45)</f>
        <v>1.5284845800000002</v>
      </c>
    </row>
    <row r="46" spans="1:20" s="22" customFormat="1" ht="17.25" customHeight="1">
      <c r="A46" s="88"/>
      <c r="B46" s="89"/>
      <c r="C46" s="95"/>
      <c r="D46" s="95"/>
      <c r="E46" s="85" t="s">
        <v>15</v>
      </c>
      <c r="F46" s="85"/>
      <c r="G46" s="85"/>
      <c r="H46" s="85"/>
      <c r="I46" s="85"/>
      <c r="J46" s="85"/>
      <c r="K46" s="69">
        <v>0.2</v>
      </c>
      <c r="L46" s="70"/>
      <c r="M46" s="71">
        <v>-0.3</v>
      </c>
      <c r="N46" s="72">
        <f t="shared" si="0"/>
        <v>0.13999999999999999</v>
      </c>
      <c r="O46" s="73">
        <v>0.50600000000000001</v>
      </c>
      <c r="P46" s="72">
        <f>N4*S5*N46*(1+O46)</f>
        <v>0.16224137999999996</v>
      </c>
      <c r="Q46" s="72">
        <f>O4*S5*N46*(1+O46)</f>
        <v>0.29601936000000001</v>
      </c>
      <c r="R46" s="72">
        <f>P4*S5*N46*(1+O46)</f>
        <v>5.1234120000000001E-2</v>
      </c>
      <c r="S46" s="74"/>
      <c r="T46" s="74">
        <f>S5*T5*N46*(1+O46)</f>
        <v>0.50949485999999999</v>
      </c>
    </row>
    <row r="47" spans="1:20" s="20" customFormat="1" ht="18.75" customHeight="1">
      <c r="A47" s="81" t="s">
        <v>33</v>
      </c>
      <c r="B47" s="82"/>
      <c r="C47" s="95"/>
      <c r="D47" s="95"/>
      <c r="E47" s="80" t="s">
        <v>37</v>
      </c>
      <c r="F47" s="80"/>
      <c r="G47" s="80"/>
      <c r="H47" s="80"/>
      <c r="I47" s="80"/>
      <c r="J47" s="80"/>
      <c r="K47" s="59">
        <v>0.6</v>
      </c>
      <c r="L47" s="54"/>
      <c r="M47" s="55">
        <v>-0.3</v>
      </c>
      <c r="N47" s="56">
        <f t="shared" si="0"/>
        <v>0.42</v>
      </c>
      <c r="O47" s="57">
        <v>0.50600000000000001</v>
      </c>
      <c r="P47" s="56">
        <f>N4*S5*N47*(1+O47)</f>
        <v>0.48672413999999997</v>
      </c>
      <c r="Q47" s="56">
        <f>O4*S5*N47*(1+O47)</f>
        <v>0.88805807999999997</v>
      </c>
      <c r="R47" s="56">
        <f>P4*S5*N47*(1+O47)</f>
        <v>0.15370236000000001</v>
      </c>
      <c r="S47" s="39"/>
      <c r="T47" s="58">
        <f>S5*T5*N47*(1+O47)</f>
        <v>1.5284845800000002</v>
      </c>
    </row>
    <row r="48" spans="1:20" s="20" customFormat="1" ht="18" customHeight="1">
      <c r="A48" s="83"/>
      <c r="B48" s="84"/>
      <c r="C48" s="95"/>
      <c r="D48" s="95"/>
      <c r="E48" s="80" t="s">
        <v>15</v>
      </c>
      <c r="F48" s="80"/>
      <c r="G48" s="80"/>
      <c r="H48" s="80"/>
      <c r="I48" s="80"/>
      <c r="J48" s="80"/>
      <c r="K48" s="59">
        <v>0.2</v>
      </c>
      <c r="L48" s="54"/>
      <c r="M48" s="55">
        <v>-0.3</v>
      </c>
      <c r="N48" s="56">
        <f t="shared" si="0"/>
        <v>0.13999999999999999</v>
      </c>
      <c r="O48" s="57">
        <v>0.50600000000000001</v>
      </c>
      <c r="P48" s="56">
        <f>N4*S5*N48*(1+O48)</f>
        <v>0.16224137999999996</v>
      </c>
      <c r="Q48" s="56">
        <f>O4*S5*N48*(1+O48)</f>
        <v>0.29601936000000001</v>
      </c>
      <c r="R48" s="56">
        <f>P4*S5*N48*(1+O48)</f>
        <v>5.1234120000000001E-2</v>
      </c>
      <c r="S48" s="39"/>
      <c r="T48" s="58">
        <f>S5*T5*N48*(1+O48)</f>
        <v>0.50949485999999999</v>
      </c>
    </row>
    <row r="49" spans="1:20" s="22" customFormat="1" ht="18.75" customHeight="1">
      <c r="A49" s="86" t="s">
        <v>38</v>
      </c>
      <c r="B49" s="87"/>
      <c r="C49" s="95"/>
      <c r="D49" s="95"/>
      <c r="E49" s="85" t="s">
        <v>37</v>
      </c>
      <c r="F49" s="85"/>
      <c r="G49" s="85"/>
      <c r="H49" s="85"/>
      <c r="I49" s="85"/>
      <c r="J49" s="85"/>
      <c r="K49" s="69">
        <v>1</v>
      </c>
      <c r="L49" s="70"/>
      <c r="M49" s="71">
        <v>-0.3</v>
      </c>
      <c r="N49" s="72">
        <f t="shared" si="0"/>
        <v>0.7</v>
      </c>
      <c r="O49" s="73">
        <v>0.50600000000000001</v>
      </c>
      <c r="P49" s="72">
        <f>N4*S5*N49*(1+O49)</f>
        <v>0.81120689999999995</v>
      </c>
      <c r="Q49" s="72">
        <f>O4*S5*N49*(1+O49)</f>
        <v>1.4800968000000001</v>
      </c>
      <c r="R49" s="72">
        <f>P4*S5*N49*(1+O49)</f>
        <v>0.25617060000000003</v>
      </c>
      <c r="S49" s="74"/>
      <c r="T49" s="74">
        <f>S5*T5*N49*(1+O49)</f>
        <v>2.5474742999999997</v>
      </c>
    </row>
    <row r="50" spans="1:20" s="22" customFormat="1" ht="24" customHeight="1">
      <c r="A50" s="88"/>
      <c r="B50" s="89"/>
      <c r="C50" s="95"/>
      <c r="D50" s="95"/>
      <c r="E50" s="94" t="s">
        <v>15</v>
      </c>
      <c r="F50" s="94"/>
      <c r="G50" s="94"/>
      <c r="H50" s="94"/>
      <c r="I50" s="94"/>
      <c r="J50" s="94"/>
      <c r="K50" s="69">
        <v>0.2</v>
      </c>
      <c r="L50" s="70"/>
      <c r="M50" s="71">
        <v>-0.3</v>
      </c>
      <c r="N50" s="72">
        <f t="shared" si="0"/>
        <v>0.13999999999999999</v>
      </c>
      <c r="O50" s="73">
        <v>0.50600000000000001</v>
      </c>
      <c r="P50" s="72">
        <f>N4*S5*N50*(1+O50)</f>
        <v>0.16224137999999996</v>
      </c>
      <c r="Q50" s="72">
        <f>O4*S5*N50*(1+O50)</f>
        <v>0.29601936000000001</v>
      </c>
      <c r="R50" s="72">
        <f>P4*S5*N50*(1+O50)</f>
        <v>5.1234120000000001E-2</v>
      </c>
      <c r="S50" s="74"/>
      <c r="T50" s="74">
        <f>S5*T5*N50*(1+O50)</f>
        <v>0.50949485999999999</v>
      </c>
    </row>
    <row r="51" spans="1:20" ht="14.25">
      <c r="A51" s="90" t="s">
        <v>49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1:20" ht="14.25">
      <c r="A52" s="90" t="s">
        <v>50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1:20" ht="14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</row>
    <row r="55" spans="1:20">
      <c r="J55" s="129" t="s">
        <v>69</v>
      </c>
      <c r="K55" s="129"/>
      <c r="L55" s="129"/>
      <c r="M55" s="129"/>
      <c r="N55" s="129"/>
    </row>
    <row r="56" spans="1:20">
      <c r="J56" s="131"/>
      <c r="K56" s="131"/>
      <c r="L56" s="131"/>
      <c r="M56" s="8"/>
      <c r="N56" s="8"/>
    </row>
    <row r="57" spans="1:20" ht="15">
      <c r="J57" s="132" t="s">
        <v>70</v>
      </c>
      <c r="K57" s="132"/>
      <c r="L57" s="132"/>
      <c r="M57" s="75" t="s">
        <v>72</v>
      </c>
      <c r="N57" s="20">
        <v>139.44300000000001</v>
      </c>
    </row>
    <row r="58" spans="1:20" ht="15">
      <c r="J58" s="132" t="s">
        <v>75</v>
      </c>
      <c r="K58" s="132"/>
      <c r="L58" s="132"/>
      <c r="M58" s="75" t="s">
        <v>72</v>
      </c>
      <c r="N58" s="78">
        <v>210</v>
      </c>
    </row>
    <row r="59" spans="1:20" ht="15">
      <c r="J59" s="132"/>
      <c r="K59" s="132"/>
      <c r="L59" s="132"/>
      <c r="M59" s="75"/>
      <c r="N59" s="20"/>
    </row>
    <row r="60" spans="1:20" ht="14.25">
      <c r="J60" s="128" t="s">
        <v>71</v>
      </c>
      <c r="K60" s="128"/>
      <c r="L60" s="128"/>
      <c r="M60" s="75" t="s">
        <v>72</v>
      </c>
      <c r="N60" s="79">
        <v>210</v>
      </c>
    </row>
    <row r="61" spans="1:20">
      <c r="J61" s="77"/>
      <c r="K61" s="77"/>
      <c r="L61" s="77"/>
      <c r="M61" s="77"/>
      <c r="N61" s="77"/>
    </row>
    <row r="62" spans="1:20" ht="15">
      <c r="J62" s="130" t="s">
        <v>76</v>
      </c>
      <c r="K62" s="130"/>
      <c r="L62" s="130"/>
      <c r="M62" s="130"/>
      <c r="N62" s="76">
        <v>0.50600000000000001</v>
      </c>
    </row>
  </sheetData>
  <mergeCells count="89">
    <mergeCell ref="O6:T6"/>
    <mergeCell ref="A53:T53"/>
    <mergeCell ref="J60:L60"/>
    <mergeCell ref="J55:N55"/>
    <mergeCell ref="J62:M62"/>
    <mergeCell ref="J56:L56"/>
    <mergeCell ref="J58:L58"/>
    <mergeCell ref="J59:L59"/>
    <mergeCell ref="J57:L57"/>
    <mergeCell ref="E13:J13"/>
    <mergeCell ref="E14:J14"/>
    <mergeCell ref="E15:J15"/>
    <mergeCell ref="E16:J16"/>
    <mergeCell ref="L7:M7"/>
    <mergeCell ref="A5:J6"/>
    <mergeCell ref="K6:N6"/>
    <mergeCell ref="E11:J11"/>
    <mergeCell ref="E12:J12"/>
    <mergeCell ref="E21:J21"/>
    <mergeCell ref="A17:B21"/>
    <mergeCell ref="P1:P3"/>
    <mergeCell ref="O1:O3"/>
    <mergeCell ref="K5:R5"/>
    <mergeCell ref="A1:M2"/>
    <mergeCell ref="N1:N3"/>
    <mergeCell ref="A13:B16"/>
    <mergeCell ref="E20:J20"/>
    <mergeCell ref="E19:J19"/>
    <mergeCell ref="E17:J17"/>
    <mergeCell ref="E18:J18"/>
    <mergeCell ref="A22:B23"/>
    <mergeCell ref="A7:B7"/>
    <mergeCell ref="C7:D7"/>
    <mergeCell ref="E7:J7"/>
    <mergeCell ref="E9:J9"/>
    <mergeCell ref="E10:J10"/>
    <mergeCell ref="A26:B28"/>
    <mergeCell ref="E24:J24"/>
    <mergeCell ref="E25:J25"/>
    <mergeCell ref="A24:B25"/>
    <mergeCell ref="E26:J26"/>
    <mergeCell ref="E27:J27"/>
    <mergeCell ref="E28:J28"/>
    <mergeCell ref="E33:J33"/>
    <mergeCell ref="E34:J34"/>
    <mergeCell ref="E35:J35"/>
    <mergeCell ref="E36:J36"/>
    <mergeCell ref="E22:J22"/>
    <mergeCell ref="E23:J23"/>
    <mergeCell ref="E29:J29"/>
    <mergeCell ref="E30:J30"/>
    <mergeCell ref="E42:J42"/>
    <mergeCell ref="A41:B42"/>
    <mergeCell ref="E39:J39"/>
    <mergeCell ref="E40:J40"/>
    <mergeCell ref="E31:J31"/>
    <mergeCell ref="E38:J38"/>
    <mergeCell ref="A38:B38"/>
    <mergeCell ref="C29:D38"/>
    <mergeCell ref="E37:J37"/>
    <mergeCell ref="A33:B37"/>
    <mergeCell ref="A39:B40"/>
    <mergeCell ref="U1:U4"/>
    <mergeCell ref="S1:S3"/>
    <mergeCell ref="R1:R3"/>
    <mergeCell ref="Q1:Q3"/>
    <mergeCell ref="T1:T4"/>
    <mergeCell ref="A29:B32"/>
    <mergeCell ref="E32:J32"/>
    <mergeCell ref="C39:D44"/>
    <mergeCell ref="E41:J41"/>
    <mergeCell ref="A52:S52"/>
    <mergeCell ref="C8:D28"/>
    <mergeCell ref="E8:J8"/>
    <mergeCell ref="A8:B12"/>
    <mergeCell ref="E49:J49"/>
    <mergeCell ref="A51:S51"/>
    <mergeCell ref="E50:J50"/>
    <mergeCell ref="A49:B50"/>
    <mergeCell ref="C45:D50"/>
    <mergeCell ref="E47:J47"/>
    <mergeCell ref="E43:J43"/>
    <mergeCell ref="E48:J48"/>
    <mergeCell ref="A47:B48"/>
    <mergeCell ref="E45:J45"/>
    <mergeCell ref="E46:J46"/>
    <mergeCell ref="A45:B46"/>
    <mergeCell ref="E44:J44"/>
    <mergeCell ref="A43:B44"/>
  </mergeCells>
  <phoneticPr fontId="0" type="noConversion"/>
  <printOptions gridLines="1"/>
  <pageMargins left="0.39370078740157483" right="0.39370078740157483" top="0.39370078740157483" bottom="0.39370078740157483" header="0.31496062992125984" footer="0.51181102362204722"/>
  <pageSetup paperSize="8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zuccarini.gabriella</cp:lastModifiedBy>
  <cp:lastPrinted>2018-03-22T11:37:10Z</cp:lastPrinted>
  <dcterms:created xsi:type="dcterms:W3CDTF">2010-01-26T12:29:20Z</dcterms:created>
  <dcterms:modified xsi:type="dcterms:W3CDTF">2018-03-22T11:37:14Z</dcterms:modified>
</cp:coreProperties>
</file>