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ona\Desktop\STRAORDINARI\"/>
    </mc:Choice>
  </mc:AlternateContent>
  <bookViews>
    <workbookView xWindow="0" yWindow="30" windowWidth="28755" windowHeight="12075"/>
  </bookViews>
  <sheets>
    <sheet name="PERSONALE T.D." sheetId="2" r:id="rId1"/>
  </sheets>
  <calcPr calcId="152511"/>
</workbook>
</file>

<file path=xl/calcChain.xml><?xml version="1.0" encoding="utf-8"?>
<calcChain xmlns="http://schemas.openxmlformats.org/spreadsheetml/2006/main">
  <c r="L6" i="2" l="1"/>
  <c r="M6" i="2" s="1"/>
  <c r="O6" i="2" l="1"/>
  <c r="P6" i="2" s="1"/>
  <c r="Q6" i="2" s="1"/>
  <c r="Q12" i="2" s="1"/>
  <c r="L10" i="2" l="1"/>
  <c r="O10" i="2" s="1"/>
  <c r="L5" i="2"/>
  <c r="M5" i="2" s="1"/>
  <c r="L4" i="2"/>
  <c r="O4" i="2" s="1"/>
  <c r="M10" i="2" l="1"/>
  <c r="N10" i="2"/>
  <c r="O5" i="2"/>
  <c r="P5" i="2" s="1"/>
  <c r="Q5" i="2" s="1"/>
  <c r="M4" i="2"/>
  <c r="P4" i="2" s="1"/>
  <c r="Q4" i="2" s="1"/>
  <c r="L11" i="2"/>
  <c r="L9" i="2"/>
  <c r="M9" i="2" s="1"/>
  <c r="L8" i="2"/>
  <c r="N8" i="2" s="1"/>
  <c r="L2" i="2"/>
  <c r="M2" i="2" s="1"/>
  <c r="L3" i="2"/>
  <c r="O3" i="2" s="1"/>
  <c r="L7" i="2"/>
  <c r="N7" i="2" s="1"/>
  <c r="P10" i="2" l="1"/>
  <c r="Q10" i="2" s="1"/>
  <c r="O8" i="2"/>
  <c r="M8" i="2"/>
  <c r="M3" i="2"/>
  <c r="P3" i="2" s="1"/>
  <c r="Q3" i="2" s="1"/>
  <c r="O9" i="2"/>
  <c r="M11" i="2"/>
  <c r="N9" i="2"/>
  <c r="O11" i="2"/>
  <c r="L12" i="2"/>
  <c r="O2" i="2"/>
  <c r="P2" i="2" s="1"/>
  <c r="Q2" i="2" s="1"/>
  <c r="M7" i="2"/>
  <c r="O7" i="2"/>
  <c r="P9" i="2" l="1"/>
  <c r="Q9" i="2" s="1"/>
  <c r="P8" i="2"/>
  <c r="Q8" i="2" s="1"/>
  <c r="M12" i="2"/>
  <c r="O12" i="2"/>
  <c r="P7" i="2"/>
  <c r="Q7" i="2" s="1"/>
  <c r="N12" i="2"/>
  <c r="P11" i="2"/>
  <c r="Q11" i="2" s="1"/>
</calcChain>
</file>

<file path=xl/sharedStrings.xml><?xml version="1.0" encoding="utf-8"?>
<sst xmlns="http://schemas.openxmlformats.org/spreadsheetml/2006/main" count="98" uniqueCount="57">
  <si>
    <t>COGNOME</t>
  </si>
  <si>
    <t>NOME</t>
  </si>
  <si>
    <t>QUALIFICA</t>
  </si>
  <si>
    <t>COMPARTO/DIRIGENZA</t>
  </si>
  <si>
    <t>IN LOCO/ IN SEDE</t>
  </si>
  <si>
    <t>PERIODO</t>
  </si>
  <si>
    <t xml:space="preserve">ORE </t>
  </si>
  <si>
    <t>MINUTI</t>
  </si>
  <si>
    <t>DIURNO/NOTT. O FEST/NOTT. E FEST/</t>
  </si>
  <si>
    <t>IMPORTO STRAORDINARIO</t>
  </si>
  <si>
    <t>MATRICOLA</t>
  </si>
  <si>
    <t>CPDEL 23,80%</t>
  </si>
  <si>
    <t>INPS 1,61%</t>
  </si>
  <si>
    <t>IRAP 8,50%</t>
  </si>
  <si>
    <t>TOTALE ONERI + IRAP</t>
  </si>
  <si>
    <t>TOTALE</t>
  </si>
  <si>
    <t>C1</t>
  </si>
  <si>
    <t>COMPARTO</t>
  </si>
  <si>
    <t>IN LOCO</t>
  </si>
  <si>
    <t>DIURNO</t>
  </si>
  <si>
    <t>D1</t>
  </si>
  <si>
    <t>IMPORTO ALIQUOTA FERIALE</t>
  </si>
  <si>
    <t>TOTALE GENERALE</t>
  </si>
  <si>
    <t>GENNAIO/LUGLIO 2020</t>
  </si>
  <si>
    <t>GREGORI</t>
  </si>
  <si>
    <t>GIUSEPPE</t>
  </si>
  <si>
    <t>SCALETTA</t>
  </si>
  <si>
    <t>FABIO</t>
  </si>
  <si>
    <t>BONANOMI</t>
  </si>
  <si>
    <t>CESARE</t>
  </si>
  <si>
    <t>GIACOMINI</t>
  </si>
  <si>
    <t>CRISTINA</t>
  </si>
  <si>
    <t xml:space="preserve">CATTANI </t>
  </si>
  <si>
    <t>GIULIA</t>
  </si>
  <si>
    <t>BARDATI</t>
  </si>
  <si>
    <t>RAMONA</t>
  </si>
  <si>
    <t>TUMBIOLO</t>
  </si>
  <si>
    <t>SAMUELA</t>
  </si>
  <si>
    <t>ANGELO</t>
  </si>
  <si>
    <t>MORBIDELLI</t>
  </si>
  <si>
    <t>BUFACCHI</t>
  </si>
  <si>
    <t>TULLIO</t>
  </si>
  <si>
    <t>D4</t>
  </si>
  <si>
    <t>GRGGPP67L24H282D</t>
  </si>
  <si>
    <t>BNNCSR67B24F205Q</t>
  </si>
  <si>
    <t>BFCTLL65E07A258P</t>
  </si>
  <si>
    <t>GCMCST63H50A996Y</t>
  </si>
  <si>
    <t>SCLFBA73E04H282I</t>
  </si>
  <si>
    <t>BRDRMN95M57H282H</t>
  </si>
  <si>
    <t>MRBNGL87D03A258N</t>
  </si>
  <si>
    <t>CTTGLI95P58A345D</t>
  </si>
  <si>
    <t>B2</t>
  </si>
  <si>
    <t>TMBSML87D42F061X</t>
  </si>
  <si>
    <t>MASSENZI</t>
  </si>
  <si>
    <t>DONATELLA</t>
  </si>
  <si>
    <t>MSSDTL73T51A345J</t>
  </si>
  <si>
    <t>B3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</si>
</sst>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444444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05E9A"/>
      </left>
      <right style="thin">
        <color rgb="FF305E9A"/>
      </right>
      <top style="thin">
        <color rgb="FF305E9A"/>
      </top>
      <bottom style="thin">
        <color rgb="FF305E9A"/>
      </bottom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5" applyNumberFormat="0" applyAlignment="0" applyProtection="0"/>
    <xf numFmtId="0" fontId="14" fillId="7" borderId="6" applyNumberFormat="0" applyAlignment="0" applyProtection="0"/>
    <xf numFmtId="0" fontId="15" fillId="7" borderId="5" applyNumberFormat="0" applyAlignment="0" applyProtection="0"/>
    <xf numFmtId="0" fontId="16" fillId="0" borderId="7" applyNumberFormat="0" applyFill="0" applyAlignment="0" applyProtection="0"/>
    <xf numFmtId="0" fontId="17" fillId="8" borderId="8" applyNumberFormat="0" applyAlignment="0" applyProtection="0"/>
    <xf numFmtId="0" fontId="5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2" fillId="0" borderId="10" applyNumberFormat="0" applyFill="0" applyAlignment="0" applyProtection="0"/>
    <xf numFmtId="0" fontId="1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33" borderId="0" applyNumberFormat="0" applyBorder="0" applyAlignment="0" applyProtection="0"/>
  </cellStyleXfs>
  <cellXfs count="20">
    <xf numFmtId="0" fontId="0" fillId="0" borderId="0" xfId="0"/>
    <xf numFmtId="164" fontId="2" fillId="0" borderId="1" xfId="1" applyFont="1" applyBorder="1" applyAlignment="1">
      <alignment horizontal="center"/>
    </xf>
    <xf numFmtId="164" fontId="0" fillId="0" borderId="1" xfId="1" applyFont="1" applyBorder="1" applyAlignment="1">
      <alignment horizontal="center"/>
    </xf>
    <xf numFmtId="164" fontId="4" fillId="0" borderId="1" xfId="1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164" fontId="3" fillId="0" borderId="1" xfId="1" applyFont="1" applyBorder="1" applyAlignment="1">
      <alignment horizontal="center" wrapText="1"/>
    </xf>
    <xf numFmtId="164" fontId="2" fillId="0" borderId="0" xfId="0" applyNumberFormat="1" applyFont="1"/>
    <xf numFmtId="0" fontId="5" fillId="0" borderId="0" xfId="0" applyFont="1"/>
    <xf numFmtId="0" fontId="20" fillId="0" borderId="11" xfId="0" applyFont="1" applyBorder="1"/>
    <xf numFmtId="0" fontId="20" fillId="0" borderId="1" xfId="0" applyFont="1" applyBorder="1" applyAlignment="1">
      <alignment horizontal="left"/>
    </xf>
    <xf numFmtId="0" fontId="0" fillId="0" borderId="0" xfId="0" applyFont="1"/>
    <xf numFmtId="0" fontId="0" fillId="2" borderId="1" xfId="0" applyFont="1" applyFill="1" applyBorder="1" applyAlignment="1">
      <alignment horizontal="center"/>
    </xf>
    <xf numFmtId="0" fontId="21" fillId="0" borderId="0" xfId="0" applyFont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164" fontId="0" fillId="0" borderId="0" xfId="0" applyNumberFormat="1" applyFont="1"/>
    <xf numFmtId="164" fontId="0" fillId="0" borderId="1" xfId="1" applyFont="1" applyFill="1" applyBorder="1" applyAlignment="1">
      <alignment horizontal="center"/>
    </xf>
    <xf numFmtId="164" fontId="2" fillId="0" borderId="1" xfId="1" applyFont="1" applyFill="1" applyBorder="1" applyAlignment="1">
      <alignment horizontal="center"/>
    </xf>
    <xf numFmtId="0" fontId="20" fillId="0" borderId="0" xfId="0" applyFont="1" applyBorder="1"/>
    <xf numFmtId="0" fontId="0" fillId="0" borderId="0" xfId="0" applyFont="1" applyBorder="1" applyAlignment="1">
      <alignment horizontal="left"/>
    </xf>
  </cellXfs>
  <cellStyles count="43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Migliaia" xfId="1" builtinId="3"/>
    <cellStyle name="Neutrale" xfId="9" builtinId="28" customBuiltin="1"/>
    <cellStyle name="Normale" xfId="0" builtinId="0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zoomScaleNormal="100" workbookViewId="0">
      <selection activeCell="K7" sqref="K7"/>
    </sheetView>
  </sheetViews>
  <sheetFormatPr defaultRowHeight="15" x14ac:dyDescent="0.25"/>
  <cols>
    <col min="1" max="1" width="21" style="10" customWidth="1"/>
    <col min="2" max="2" width="13.7109375" style="10" bestFit="1" customWidth="1"/>
    <col min="3" max="3" width="14.5703125" style="10" bestFit="1" customWidth="1"/>
    <col min="4" max="4" width="10.7109375" style="10" customWidth="1"/>
    <col min="5" max="5" width="12.85546875" style="10" customWidth="1"/>
    <col min="6" max="6" width="9.85546875" style="10" customWidth="1"/>
    <col min="7" max="7" width="24.140625" style="10" bestFit="1" customWidth="1"/>
    <col min="8" max="9" width="9.140625" style="10"/>
    <col min="10" max="11" width="12.28515625" style="10" customWidth="1"/>
    <col min="12" max="12" width="15.5703125" style="10" customWidth="1"/>
    <col min="13" max="13" width="11.5703125" style="10" customWidth="1"/>
    <col min="14" max="14" width="9.5703125" style="10" customWidth="1"/>
    <col min="15" max="15" width="9.5703125" style="10" bestFit="1" customWidth="1"/>
    <col min="16" max="16" width="12.28515625" style="10" customWidth="1"/>
    <col min="17" max="17" width="14.5703125" style="10" bestFit="1" customWidth="1"/>
    <col min="18" max="18" width="10.5703125" style="10" bestFit="1" customWidth="1"/>
  </cols>
  <sheetData>
    <row r="1" spans="1:18" ht="60" x14ac:dyDescent="0.25">
      <c r="A1" s="11" t="s">
        <v>10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21</v>
      </c>
      <c r="L1" s="4" t="s">
        <v>9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</row>
    <row r="2" spans="1:18" s="7" customFormat="1" ht="18.75" x14ac:dyDescent="0.3">
      <c r="A2" s="8" t="s">
        <v>43</v>
      </c>
      <c r="B2" s="13" t="s">
        <v>24</v>
      </c>
      <c r="C2" s="13" t="s">
        <v>25</v>
      </c>
      <c r="D2" s="14" t="s">
        <v>42</v>
      </c>
      <c r="E2" s="14" t="s">
        <v>17</v>
      </c>
      <c r="F2" s="14" t="s">
        <v>18</v>
      </c>
      <c r="G2" s="14" t="s">
        <v>23</v>
      </c>
      <c r="H2" s="14"/>
      <c r="I2" s="14"/>
      <c r="J2" s="14" t="s">
        <v>19</v>
      </c>
      <c r="K2" s="14">
        <v>17.66</v>
      </c>
      <c r="L2" s="1">
        <f t="shared" ref="L2:L11" si="0">(H2*K2)+(I2*K2/60)</f>
        <v>0</v>
      </c>
      <c r="M2" s="2">
        <f t="shared" ref="M2:M11" si="1">L2*23.8%</f>
        <v>0</v>
      </c>
      <c r="N2" s="2"/>
      <c r="O2" s="2">
        <f t="shared" ref="O2:O11" si="2">L2*8.5%</f>
        <v>0</v>
      </c>
      <c r="P2" s="1">
        <f>M2+O2</f>
        <v>0</v>
      </c>
      <c r="Q2" s="3">
        <f t="shared" ref="Q2:Q11" si="3">L2+P2</f>
        <v>0</v>
      </c>
      <c r="R2" s="10"/>
    </row>
    <row r="3" spans="1:18" ht="18.75" x14ac:dyDescent="0.3">
      <c r="A3" s="8" t="s">
        <v>47</v>
      </c>
      <c r="B3" s="13" t="s">
        <v>26</v>
      </c>
      <c r="C3" s="13" t="s">
        <v>27</v>
      </c>
      <c r="D3" s="14" t="s">
        <v>16</v>
      </c>
      <c r="E3" s="14" t="s">
        <v>17</v>
      </c>
      <c r="F3" s="14" t="s">
        <v>18</v>
      </c>
      <c r="G3" s="14" t="s">
        <v>23</v>
      </c>
      <c r="H3" s="14">
        <v>57</v>
      </c>
      <c r="I3" s="14">
        <v>30</v>
      </c>
      <c r="J3" s="14" t="s">
        <v>19</v>
      </c>
      <c r="K3" s="14">
        <v>13.54</v>
      </c>
      <c r="L3" s="1">
        <f t="shared" si="0"/>
        <v>778.55</v>
      </c>
      <c r="M3" s="2">
        <f t="shared" si="1"/>
        <v>185.29490000000001</v>
      </c>
      <c r="N3" s="2"/>
      <c r="O3" s="2">
        <f t="shared" si="2"/>
        <v>66.176749999999998</v>
      </c>
      <c r="P3" s="1">
        <f>M3+O3</f>
        <v>251.47165000000001</v>
      </c>
      <c r="Q3" s="3">
        <f t="shared" si="3"/>
        <v>1030.0216499999999</v>
      </c>
    </row>
    <row r="4" spans="1:18" ht="18.75" x14ac:dyDescent="0.3">
      <c r="A4" s="8" t="s">
        <v>44</v>
      </c>
      <c r="B4" s="13" t="s">
        <v>28</v>
      </c>
      <c r="C4" s="13" t="s">
        <v>29</v>
      </c>
      <c r="D4" s="14" t="s">
        <v>51</v>
      </c>
      <c r="E4" s="14" t="s">
        <v>17</v>
      </c>
      <c r="F4" s="14" t="s">
        <v>18</v>
      </c>
      <c r="G4" s="14" t="s">
        <v>23</v>
      </c>
      <c r="H4" s="14">
        <v>85</v>
      </c>
      <c r="I4" s="14">
        <v>20</v>
      </c>
      <c r="J4" s="14" t="s">
        <v>19</v>
      </c>
      <c r="K4" s="14">
        <v>12.2</v>
      </c>
      <c r="L4" s="1">
        <f>(H4*K4)+(I4*K4/60)</f>
        <v>1041.0666666666666</v>
      </c>
      <c r="M4" s="2">
        <f>L4*23.8%</f>
        <v>247.77386666666666</v>
      </c>
      <c r="N4" s="2"/>
      <c r="O4" s="2">
        <f>L4*8.5%</f>
        <v>88.490666666666669</v>
      </c>
      <c r="P4" s="1">
        <f>M4+O4</f>
        <v>336.26453333333336</v>
      </c>
      <c r="Q4" s="3">
        <f>L4+P4</f>
        <v>1377.3312000000001</v>
      </c>
    </row>
    <row r="5" spans="1:18" ht="18.75" x14ac:dyDescent="0.3">
      <c r="A5" s="8" t="s">
        <v>46</v>
      </c>
      <c r="B5" s="13" t="s">
        <v>30</v>
      </c>
      <c r="C5" s="13" t="s">
        <v>31</v>
      </c>
      <c r="D5" s="14" t="s">
        <v>16</v>
      </c>
      <c r="E5" s="14" t="s">
        <v>17</v>
      </c>
      <c r="F5" s="14" t="s">
        <v>18</v>
      </c>
      <c r="G5" s="14" t="s">
        <v>23</v>
      </c>
      <c r="H5" s="14">
        <v>65</v>
      </c>
      <c r="I5" s="14">
        <v>45</v>
      </c>
      <c r="J5" s="14" t="s">
        <v>19</v>
      </c>
      <c r="K5" s="14">
        <v>13.54</v>
      </c>
      <c r="L5" s="1">
        <f>(H5*K5)+(I5*K5/60)</f>
        <v>890.25499999999988</v>
      </c>
      <c r="M5" s="2">
        <f>L5*23.8%</f>
        <v>211.88068999999999</v>
      </c>
      <c r="N5" s="2"/>
      <c r="O5" s="2">
        <f>L5*8.5%</f>
        <v>75.671674999999993</v>
      </c>
      <c r="P5" s="1">
        <f>M5+O5</f>
        <v>287.55236500000001</v>
      </c>
      <c r="Q5" s="3">
        <f>L5+P5</f>
        <v>1177.8073649999999</v>
      </c>
    </row>
    <row r="6" spans="1:18" ht="18.75" x14ac:dyDescent="0.3">
      <c r="A6" s="18" t="s">
        <v>55</v>
      </c>
      <c r="B6" s="19" t="s">
        <v>53</v>
      </c>
      <c r="C6" s="19" t="s">
        <v>54</v>
      </c>
      <c r="D6" s="14" t="s">
        <v>56</v>
      </c>
      <c r="E6" s="14" t="s">
        <v>17</v>
      </c>
      <c r="F6" s="14" t="s">
        <v>18</v>
      </c>
      <c r="G6" s="14" t="s">
        <v>23</v>
      </c>
      <c r="H6" s="14">
        <v>3</v>
      </c>
      <c r="I6" s="14">
        <v>29</v>
      </c>
      <c r="J6" s="14" t="s">
        <v>19</v>
      </c>
      <c r="K6" s="14">
        <v>12.69</v>
      </c>
      <c r="L6" s="1">
        <f>(H6*K6)+(I6*K6/60)</f>
        <v>44.203499999999998</v>
      </c>
      <c r="M6" s="2">
        <f>L6*23.8%</f>
        <v>10.520433000000001</v>
      </c>
      <c r="N6" s="2"/>
      <c r="O6" s="2">
        <f>L6*8.5%</f>
        <v>3.7572975</v>
      </c>
      <c r="P6" s="1">
        <f>M6+O6</f>
        <v>14.277730500000001</v>
      </c>
      <c r="Q6" s="3">
        <f>L6+P6</f>
        <v>58.481230499999995</v>
      </c>
    </row>
    <row r="7" spans="1:18" s="7" customFormat="1" ht="18.75" x14ac:dyDescent="0.3">
      <c r="A7" s="9" t="s">
        <v>50</v>
      </c>
      <c r="B7" s="10" t="s">
        <v>32</v>
      </c>
      <c r="C7" s="10" t="s">
        <v>33</v>
      </c>
      <c r="D7" s="14" t="s">
        <v>16</v>
      </c>
      <c r="E7" s="14" t="s">
        <v>17</v>
      </c>
      <c r="F7" s="14" t="s">
        <v>18</v>
      </c>
      <c r="G7" s="14" t="s">
        <v>23</v>
      </c>
      <c r="H7" s="14"/>
      <c r="I7" s="14"/>
      <c r="J7" s="14" t="s">
        <v>19</v>
      </c>
      <c r="K7" s="14">
        <v>13.54</v>
      </c>
      <c r="L7" s="1">
        <f t="shared" si="0"/>
        <v>0</v>
      </c>
      <c r="M7" s="2">
        <f t="shared" si="1"/>
        <v>0</v>
      </c>
      <c r="N7" s="2">
        <f>L7*1.61%</f>
        <v>0</v>
      </c>
      <c r="O7" s="2">
        <f t="shared" si="2"/>
        <v>0</v>
      </c>
      <c r="P7" s="1">
        <f>M7+O7</f>
        <v>0</v>
      </c>
      <c r="Q7" s="3">
        <f t="shared" si="3"/>
        <v>0</v>
      </c>
      <c r="R7" s="10"/>
    </row>
    <row r="8" spans="1:18" ht="18.75" x14ac:dyDescent="0.3">
      <c r="A8" s="8" t="s">
        <v>48</v>
      </c>
      <c r="B8" s="13" t="s">
        <v>34</v>
      </c>
      <c r="C8" s="13" t="s">
        <v>35</v>
      </c>
      <c r="D8" s="14" t="s">
        <v>16</v>
      </c>
      <c r="E8" s="14" t="s">
        <v>17</v>
      </c>
      <c r="F8" s="14" t="s">
        <v>18</v>
      </c>
      <c r="G8" s="14" t="s">
        <v>23</v>
      </c>
      <c r="H8" s="14">
        <v>13</v>
      </c>
      <c r="I8" s="14">
        <v>12</v>
      </c>
      <c r="J8" s="14" t="s">
        <v>19</v>
      </c>
      <c r="K8" s="14">
        <v>13.54</v>
      </c>
      <c r="L8" s="1">
        <f t="shared" si="0"/>
        <v>178.72799999999998</v>
      </c>
      <c r="M8" s="2">
        <f t="shared" si="1"/>
        <v>42.537264</v>
      </c>
      <c r="N8" s="2">
        <f>L8*1.61%</f>
        <v>2.8775207999999997</v>
      </c>
      <c r="O8" s="2">
        <f t="shared" si="2"/>
        <v>15.191879999999999</v>
      </c>
      <c r="P8" s="1">
        <f>M8+N8+O8</f>
        <v>60.606664799999997</v>
      </c>
      <c r="Q8" s="3">
        <f t="shared" si="3"/>
        <v>239.33466479999998</v>
      </c>
    </row>
    <row r="9" spans="1:18" ht="18.75" x14ac:dyDescent="0.3">
      <c r="A9" s="12" t="s">
        <v>52</v>
      </c>
      <c r="B9" s="13" t="s">
        <v>36</v>
      </c>
      <c r="C9" s="13" t="s">
        <v>37</v>
      </c>
      <c r="D9" s="14" t="s">
        <v>20</v>
      </c>
      <c r="E9" s="14" t="s">
        <v>17</v>
      </c>
      <c r="F9" s="14" t="s">
        <v>18</v>
      </c>
      <c r="G9" s="14" t="s">
        <v>23</v>
      </c>
      <c r="H9" s="14">
        <v>81</v>
      </c>
      <c r="I9" s="14">
        <v>66</v>
      </c>
      <c r="J9" s="14" t="s">
        <v>19</v>
      </c>
      <c r="K9" s="14">
        <v>14.73</v>
      </c>
      <c r="L9" s="1">
        <f t="shared" si="0"/>
        <v>1209.3330000000001</v>
      </c>
      <c r="M9" s="2">
        <f t="shared" si="1"/>
        <v>287.82125400000007</v>
      </c>
      <c r="N9" s="2">
        <f>L9*1.61%</f>
        <v>19.470261300000001</v>
      </c>
      <c r="O9" s="2">
        <f t="shared" si="2"/>
        <v>102.79330500000002</v>
      </c>
      <c r="P9" s="1">
        <f>M9+N9+O9</f>
        <v>410.0848203000001</v>
      </c>
      <c r="Q9" s="3">
        <f t="shared" si="3"/>
        <v>1619.4178203000001</v>
      </c>
    </row>
    <row r="10" spans="1:18" ht="18.75" x14ac:dyDescent="0.3">
      <c r="A10" s="8" t="s">
        <v>49</v>
      </c>
      <c r="B10" s="13" t="s">
        <v>39</v>
      </c>
      <c r="C10" s="13" t="s">
        <v>38</v>
      </c>
      <c r="D10" s="14" t="s">
        <v>16</v>
      </c>
      <c r="E10" s="14" t="s">
        <v>17</v>
      </c>
      <c r="F10" s="14" t="s">
        <v>18</v>
      </c>
      <c r="G10" s="14" t="s">
        <v>23</v>
      </c>
      <c r="H10" s="14">
        <v>52</v>
      </c>
      <c r="I10" s="14">
        <v>75</v>
      </c>
      <c r="J10" s="14" t="s">
        <v>19</v>
      </c>
      <c r="K10" s="14">
        <v>13.54</v>
      </c>
      <c r="L10" s="1">
        <f>(H10*K10)+(I10*K10/60)</f>
        <v>721.00499999999988</v>
      </c>
      <c r="M10" s="2">
        <f>L10*23.8%</f>
        <v>171.59918999999999</v>
      </c>
      <c r="N10" s="2">
        <f>L10*1.61%</f>
        <v>11.608180499999998</v>
      </c>
      <c r="O10" s="2">
        <f>L10*8.5%</f>
        <v>61.285424999999996</v>
      </c>
      <c r="P10" s="1">
        <f>M10+N10+O10</f>
        <v>244.4927955</v>
      </c>
      <c r="Q10" s="3">
        <f>L10+P10</f>
        <v>965.49779549999994</v>
      </c>
    </row>
    <row r="11" spans="1:18" ht="18.75" x14ac:dyDescent="0.3">
      <c r="A11" s="8" t="s">
        <v>45</v>
      </c>
      <c r="B11" s="13" t="s">
        <v>40</v>
      </c>
      <c r="C11" s="13" t="s">
        <v>41</v>
      </c>
      <c r="D11" s="14" t="s">
        <v>51</v>
      </c>
      <c r="E11" s="14" t="s">
        <v>17</v>
      </c>
      <c r="F11" s="14" t="s">
        <v>18</v>
      </c>
      <c r="G11" s="14" t="s">
        <v>23</v>
      </c>
      <c r="H11" s="14">
        <v>60</v>
      </c>
      <c r="I11" s="14">
        <v>48</v>
      </c>
      <c r="J11" s="14" t="s">
        <v>19</v>
      </c>
      <c r="K11" s="14">
        <v>12.2</v>
      </c>
      <c r="L11" s="1">
        <f t="shared" si="0"/>
        <v>741.76</v>
      </c>
      <c r="M11" s="2">
        <f t="shared" si="1"/>
        <v>176.53888000000001</v>
      </c>
      <c r="N11" s="16"/>
      <c r="O11" s="2">
        <f t="shared" si="2"/>
        <v>63.049600000000005</v>
      </c>
      <c r="P11" s="17">
        <f>M11+N11+O11</f>
        <v>239.58848</v>
      </c>
      <c r="Q11" s="3">
        <f t="shared" si="3"/>
        <v>981.34848</v>
      </c>
    </row>
    <row r="12" spans="1:18" ht="32.25" x14ac:dyDescent="0.3">
      <c r="L12" s="6">
        <f>SUM(L2:L11)</f>
        <v>5604.9011666666675</v>
      </c>
      <c r="M12" s="6">
        <f>SUM(M2:M11)</f>
        <v>1333.9664776666668</v>
      </c>
      <c r="N12" s="6">
        <f>SUM(N2:N11)</f>
        <v>33.955962599999999</v>
      </c>
      <c r="O12" s="6">
        <f>SUM(O2:O11)</f>
        <v>476.41659916666663</v>
      </c>
      <c r="P12" s="5" t="s">
        <v>22</v>
      </c>
      <c r="Q12" s="3">
        <f>SUM(Q2:Q11)</f>
        <v>7449.2402061000003</v>
      </c>
      <c r="R12" s="15"/>
    </row>
  </sheetData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PERSONALE T.D.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Piera</dc:creator>
  <cp:lastModifiedBy>Ramona</cp:lastModifiedBy>
  <cp:lastPrinted>2020-06-20T06:54:33Z</cp:lastPrinted>
  <dcterms:created xsi:type="dcterms:W3CDTF">2020-03-24T09:49:12Z</dcterms:created>
  <dcterms:modified xsi:type="dcterms:W3CDTF">2020-10-21T08:29:38Z</dcterms:modified>
</cp:coreProperties>
</file>