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H\tmp\"/>
    </mc:Choice>
  </mc:AlternateContent>
  <xr:revisionPtr revIDLastSave="0" documentId="13_ncr:1_{10889F2C-B5C2-4FD3-AFDB-33253F25DC6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08" i="1" l="1"/>
  <c r="L27" i="1" l="1"/>
  <c r="K27" i="1"/>
  <c r="L2" i="1"/>
  <c r="K2" i="1"/>
  <c r="H93" i="1" l="1"/>
  <c r="L83" i="1" l="1"/>
  <c r="K83" i="1"/>
  <c r="L77" i="1"/>
  <c r="K77" i="1"/>
  <c r="L70" i="1"/>
  <c r="K70" i="1"/>
  <c r="G70" i="1" s="1"/>
  <c r="I70" i="1" s="1"/>
  <c r="G69" i="1"/>
  <c r="I69" i="1" s="1"/>
  <c r="L63" i="1"/>
  <c r="K63" i="1"/>
  <c r="G62" i="1"/>
  <c r="I62" i="1" s="1"/>
  <c r="L55" i="1"/>
  <c r="K55" i="1"/>
  <c r="L48" i="1"/>
  <c r="K48" i="1"/>
  <c r="G48" i="1" s="1"/>
  <c r="I48" i="1" s="1"/>
  <c r="L41" i="1"/>
  <c r="K41" i="1"/>
  <c r="L34" i="1"/>
  <c r="K34" i="1"/>
  <c r="G34" i="1" s="1"/>
  <c r="I34" i="1" s="1"/>
  <c r="G27" i="1"/>
  <c r="I27" i="1" s="1"/>
  <c r="G26" i="1"/>
  <c r="I26" i="1" s="1"/>
  <c r="L21" i="1"/>
  <c r="K21" i="1"/>
  <c r="G8" i="1"/>
  <c r="L15" i="1"/>
  <c r="K15" i="1"/>
  <c r="L9" i="1"/>
  <c r="K9" i="1"/>
  <c r="G21" i="1" l="1"/>
  <c r="I21" i="1" s="1"/>
  <c r="G83" i="1"/>
  <c r="I83" i="1" s="1"/>
  <c r="G41" i="1"/>
  <c r="I41" i="1" s="1"/>
  <c r="G63" i="1"/>
  <c r="I63" i="1" s="1"/>
  <c r="G55" i="1"/>
  <c r="I55" i="1" s="1"/>
  <c r="G77" i="1"/>
  <c r="I77" i="1" s="1"/>
  <c r="I8" i="1"/>
  <c r="G9" i="1" l="1"/>
  <c r="I9" i="1" s="1"/>
  <c r="G15" i="1" l="1"/>
  <c r="I15" i="1" s="1"/>
  <c r="G2" i="1"/>
  <c r="I2" i="1" s="1"/>
  <c r="I93" i="1" s="1"/>
</calcChain>
</file>

<file path=xl/sharedStrings.xml><?xml version="1.0" encoding="utf-8"?>
<sst xmlns="http://schemas.openxmlformats.org/spreadsheetml/2006/main" count="186" uniqueCount="76">
  <si>
    <t>Categoria</t>
  </si>
  <si>
    <t>Razza</t>
  </si>
  <si>
    <t>Piazza</t>
  </si>
  <si>
    <t>min</t>
  </si>
  <si>
    <t>max</t>
  </si>
  <si>
    <t>Valore medio</t>
  </si>
  <si>
    <t>n° capi</t>
  </si>
  <si>
    <t>Valore finale</t>
  </si>
  <si>
    <t>media dei minimi</t>
  </si>
  <si>
    <t>media dei massimi</t>
  </si>
  <si>
    <r>
      <t xml:space="preserve">DATA </t>
    </r>
    <r>
      <rPr>
        <b/>
        <sz val="8"/>
        <color theme="1"/>
        <rFont val="Calibri"/>
        <family val="2"/>
        <scheme val="minor"/>
      </rPr>
      <t>ABBATTIMENTO</t>
    </r>
  </si>
  <si>
    <t>PECORE</t>
  </si>
  <si>
    <t xml:space="preserve">ROMA </t>
  </si>
  <si>
    <t>CUNEO</t>
  </si>
  <si>
    <t>FOGGIA</t>
  </si>
  <si>
    <t>AGNELLI</t>
  </si>
  <si>
    <t>RIETI</t>
  </si>
  <si>
    <t>AGNELLE</t>
  </si>
  <si>
    <t>METICCIE</t>
  </si>
  <si>
    <t>GROSSETO</t>
  </si>
  <si>
    <t>PERUGUA</t>
  </si>
  <si>
    <t>BERGAMO</t>
  </si>
  <si>
    <t>METICCI</t>
  </si>
  <si>
    <t>PERUGIA</t>
  </si>
  <si>
    <t xml:space="preserve">RIETI </t>
  </si>
  <si>
    <t>TUTTI I CAPI NON SONO ISCRITTI NEL LIBRO GENEALOGICO</t>
  </si>
  <si>
    <t>SONO STATE CONSIDERATE COME RAZZA METICCIA DA CARNE</t>
  </si>
  <si>
    <t xml:space="preserve">METICCIE </t>
  </si>
  <si>
    <t xml:space="preserve">TOTALE </t>
  </si>
  <si>
    <t>pecore</t>
  </si>
  <si>
    <t>agnelli</t>
  </si>
  <si>
    <t>agnelle</t>
  </si>
  <si>
    <t>montoni</t>
  </si>
  <si>
    <t>tabella ISMEA PERIODO TERMINANTE 19/03/2017</t>
  </si>
  <si>
    <r>
      <t xml:space="preserve">05/06/2017 </t>
    </r>
    <r>
      <rPr>
        <sz val="8"/>
        <color theme="1"/>
        <rFont val="Calibri"/>
        <family val="2"/>
        <scheme val="minor"/>
      </rPr>
      <t>tabella ISMEA PERIODO TERMINANTE 11/06/2017</t>
    </r>
  </si>
  <si>
    <r>
      <t xml:space="preserve"> </t>
    </r>
    <r>
      <rPr>
        <sz val="8"/>
        <color theme="1"/>
        <rFont val="Calibri"/>
        <family val="2"/>
        <scheme val="minor"/>
      </rPr>
      <t>tabella ISMEA PERIODO TERMINANTE 09/07/2017</t>
    </r>
  </si>
  <si>
    <t>TABELLA ISMEA PERIODO TERMINANTE 09/07/2017</t>
  </si>
  <si>
    <t>MONTONI (arieti)</t>
  </si>
  <si>
    <r>
      <t xml:space="preserve">17/07/2017 </t>
    </r>
    <r>
      <rPr>
        <sz val="8"/>
        <color theme="1"/>
        <rFont val="Calibri"/>
        <family val="2"/>
        <scheme val="minor"/>
      </rPr>
      <t>TABELLA ISMEA PERIODO TERMINANTE 23/07/2017</t>
    </r>
  </si>
  <si>
    <r>
      <t xml:space="preserve">31/07/2017 </t>
    </r>
    <r>
      <rPr>
        <sz val="8"/>
        <color theme="1"/>
        <rFont val="Calibri"/>
        <family val="2"/>
        <scheme val="minor"/>
      </rPr>
      <t>TABELLA ISMEA PERIODO TERMINANTE 06/08/2017</t>
    </r>
  </si>
  <si>
    <t>TABELLA ISMEA PERIODO TERMINANTE 03/09/2017</t>
  </si>
  <si>
    <t>TABELLA ISMEA PERIODO TERMINANTE 29/10/2017</t>
  </si>
  <si>
    <t>TABELLA ISMEA PERIODO TERMINENTE 20/01/2019</t>
  </si>
  <si>
    <t>TABELLA ISMEA PERIODO TERMINANTE 28/04/2019</t>
  </si>
  <si>
    <r>
      <t xml:space="preserve">15/04/2019 </t>
    </r>
    <r>
      <rPr>
        <sz val="8"/>
        <color theme="1"/>
        <rFont val="Calibri"/>
        <family val="2"/>
        <scheme val="minor"/>
      </rPr>
      <t>TABELLA ISMEA PERIODO TERMINANTE 28/04/2019</t>
    </r>
  </si>
  <si>
    <t>TABELLA ISMEA PERIODO TERMINANTE 15/09/2019</t>
  </si>
  <si>
    <r>
      <t xml:space="preserve">06/09/2019 </t>
    </r>
    <r>
      <rPr>
        <sz val="8"/>
        <color theme="1"/>
        <rFont val="Calibri"/>
        <family val="2"/>
        <scheme val="minor"/>
      </rPr>
      <t>TABELLA ISMEA PERIODO TERMINANTE 15/09/2019</t>
    </r>
  </si>
  <si>
    <r>
      <t xml:space="preserve">20/09/2019 </t>
    </r>
    <r>
      <rPr>
        <sz val="8"/>
        <color theme="1"/>
        <rFont val="Calibri"/>
        <family val="2"/>
        <scheme val="minor"/>
      </rPr>
      <t>TABELLA ISMEA TERMINANTE 20/09/2019</t>
    </r>
  </si>
  <si>
    <r>
      <t>01/10/2019</t>
    </r>
    <r>
      <rPr>
        <sz val="8"/>
        <color theme="1"/>
        <rFont val="Calibri"/>
        <family val="2"/>
        <scheme val="minor"/>
      </rPr>
      <t xml:space="preserve"> TABELLA ISMEA TERMINANTE 13/10/2019</t>
    </r>
  </si>
  <si>
    <t>25 AGNELLI inferiori ai 3 messi - NO INDENNIZZO</t>
  </si>
  <si>
    <t>3 AGNELLI AUTOCONSUMO  -    NO INDENNIZZO</t>
  </si>
  <si>
    <t>fattura 06/06/2017</t>
  </si>
  <si>
    <t>IMPONIBILE</t>
  </si>
  <si>
    <t>fattura 08/06/2017</t>
  </si>
  <si>
    <t>fattura 31/07/2017</t>
  </si>
  <si>
    <t>fattura 03/07/2017</t>
  </si>
  <si>
    <t>fattura 18/07/2017</t>
  </si>
  <si>
    <t>fattura 22/08/2017</t>
  </si>
  <si>
    <t>fattura 17/10/2017</t>
  </si>
  <si>
    <t>fattura 17/12/2018</t>
  </si>
  <si>
    <t>fattura 18/01/2019</t>
  </si>
  <si>
    <t>fattura 15/04/2019</t>
  </si>
  <si>
    <t>fattura 08/09/2019</t>
  </si>
  <si>
    <t xml:space="preserve">ESSENDO UNA ORDINANZA SINDACALE DI ABBATTIMENTO UNICA ANNO 2017 AI FINI DEI VALORI </t>
  </si>
  <si>
    <t>SONO STATE PRESE IN CONSIDERAZIONI LE DATE DI USCITA STALLA/MACELLAZIONE</t>
  </si>
  <si>
    <t>fattura 05/11/2019</t>
  </si>
  <si>
    <t xml:space="preserve">totale </t>
  </si>
  <si>
    <t>totale indennizzo</t>
  </si>
  <si>
    <t>CALCOLO INDENNIZZO</t>
  </si>
  <si>
    <t>fattura 20/09/2019</t>
  </si>
  <si>
    <t>fattura 02/10/2019</t>
  </si>
  <si>
    <t>NO INDENNIZZO</t>
  </si>
  <si>
    <t>a detrarre per</t>
  </si>
  <si>
    <t xml:space="preserve">animali resistenti </t>
  </si>
  <si>
    <t>INDENNIZZO</t>
  </si>
  <si>
    <t>Importo fatture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</si>
</sst>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;[Red]\-&quot;€&quot;\ #,##0.00"/>
    <numFmt numFmtId="165" formatCode="&quot;€&quot;\ #,##0.00;[Red]&quot;€&quot;\ #,##0.00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0" fillId="0" borderId="2" xfId="0" applyBorder="1"/>
    <xf numFmtId="0" fontId="0" fillId="2" borderId="2" xfId="0" applyFill="1" applyBorder="1"/>
    <xf numFmtId="164" fontId="0" fillId="2" borderId="2" xfId="0" applyNumberFormat="1" applyFill="1" applyBorder="1"/>
    <xf numFmtId="164" fontId="0" fillId="0" borderId="2" xfId="0" applyNumberFormat="1" applyBorder="1"/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3" borderId="2" xfId="0" applyFill="1" applyBorder="1"/>
    <xf numFmtId="164" fontId="0" fillId="3" borderId="2" xfId="0" applyNumberFormat="1" applyFill="1" applyBorder="1"/>
    <xf numFmtId="0" fontId="0" fillId="4" borderId="2" xfId="0" applyFill="1" applyBorder="1"/>
    <xf numFmtId="164" fontId="0" fillId="4" borderId="2" xfId="0" applyNumberFormat="1" applyFill="1" applyBorder="1"/>
    <xf numFmtId="164" fontId="1" fillId="0" borderId="2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14" fontId="0" fillId="0" borderId="0" xfId="0" applyNumberFormat="1"/>
    <xf numFmtId="0" fontId="0" fillId="2" borderId="0" xfId="0" applyFill="1"/>
    <xf numFmtId="14" fontId="0" fillId="2" borderId="0" xfId="0" applyNumberFormat="1" applyFill="1"/>
    <xf numFmtId="14" fontId="0" fillId="3" borderId="0" xfId="0" applyNumberFormat="1" applyFill="1"/>
    <xf numFmtId="0" fontId="0" fillId="3" borderId="0" xfId="0" applyFill="1"/>
    <xf numFmtId="0" fontId="0" fillId="4" borderId="0" xfId="0" applyFill="1"/>
    <xf numFmtId="14" fontId="0" fillId="4" borderId="0" xfId="0" applyNumberFormat="1" applyFill="1"/>
    <xf numFmtId="165" fontId="0" fillId="0" borderId="2" xfId="0" applyNumberFormat="1" applyBorder="1"/>
    <xf numFmtId="0" fontId="0" fillId="0" borderId="2" xfId="0" applyFill="1" applyBorder="1"/>
    <xf numFmtId="0" fontId="0" fillId="5" borderId="2" xfId="0" applyFill="1" applyBorder="1"/>
    <xf numFmtId="165" fontId="0" fillId="5" borderId="2" xfId="0" applyNumberFormat="1" applyFill="1" applyBorder="1"/>
    <xf numFmtId="0" fontId="0" fillId="6" borderId="2" xfId="0" applyFill="1" applyBorder="1"/>
    <xf numFmtId="165" fontId="0" fillId="6" borderId="2" xfId="0" applyNumberFormat="1" applyFill="1" applyBorder="1"/>
    <xf numFmtId="0" fontId="0" fillId="6" borderId="0" xfId="0" applyFill="1"/>
    <xf numFmtId="14" fontId="0" fillId="7" borderId="0" xfId="0" applyNumberFormat="1" applyFill="1"/>
    <xf numFmtId="0" fontId="0" fillId="7" borderId="2" xfId="0" applyFill="1" applyBorder="1"/>
    <xf numFmtId="165" fontId="0" fillId="7" borderId="2" xfId="0" applyNumberFormat="1" applyFill="1" applyBorder="1"/>
    <xf numFmtId="0" fontId="0" fillId="7" borderId="0" xfId="0" applyFill="1"/>
    <xf numFmtId="14" fontId="0" fillId="8" borderId="0" xfId="0" applyNumberFormat="1" applyFill="1"/>
    <xf numFmtId="0" fontId="0" fillId="8" borderId="2" xfId="0" applyFill="1" applyBorder="1"/>
    <xf numFmtId="165" fontId="0" fillId="8" borderId="2" xfId="0" applyNumberFormat="1" applyFill="1" applyBorder="1"/>
    <xf numFmtId="0" fontId="0" fillId="8" borderId="0" xfId="0" applyFill="1"/>
    <xf numFmtId="0" fontId="0" fillId="8" borderId="2" xfId="0" applyFill="1" applyBorder="1" applyAlignment="1">
      <alignment vertical="center"/>
    </xf>
    <xf numFmtId="165" fontId="0" fillId="4" borderId="2" xfId="0" applyNumberFormat="1" applyFill="1" applyBorder="1"/>
    <xf numFmtId="0" fontId="0" fillId="4" borderId="2" xfId="0" applyFill="1" applyBorder="1" applyAlignment="1">
      <alignment vertical="center"/>
    </xf>
    <xf numFmtId="14" fontId="0" fillId="9" borderId="0" xfId="0" applyNumberFormat="1" applyFill="1"/>
    <xf numFmtId="0" fontId="0" fillId="9" borderId="2" xfId="0" applyFill="1" applyBorder="1"/>
    <xf numFmtId="165" fontId="0" fillId="9" borderId="2" xfId="0" applyNumberFormat="1" applyFill="1" applyBorder="1"/>
    <xf numFmtId="0" fontId="0" fillId="9" borderId="0" xfId="0" applyFill="1"/>
    <xf numFmtId="0" fontId="0" fillId="9" borderId="2" xfId="0" applyFill="1" applyBorder="1" applyAlignment="1">
      <alignment vertical="center"/>
    </xf>
    <xf numFmtId="165" fontId="0" fillId="3" borderId="2" xfId="0" applyNumberFormat="1" applyFill="1" applyBorder="1"/>
    <xf numFmtId="0" fontId="0" fillId="3" borderId="2" xfId="0" applyFill="1" applyBorder="1" applyAlignment="1">
      <alignment vertical="center"/>
    </xf>
    <xf numFmtId="0" fontId="0" fillId="6" borderId="2" xfId="0" applyFill="1" applyBorder="1" applyAlignment="1">
      <alignment vertical="center"/>
    </xf>
    <xf numFmtId="0" fontId="5" fillId="0" borderId="0" xfId="0" applyFont="1"/>
    <xf numFmtId="0" fontId="0" fillId="5" borderId="2" xfId="0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5" borderId="2" xfId="0" applyFont="1" applyFill="1" applyBorder="1" applyAlignment="1"/>
    <xf numFmtId="165" fontId="1" fillId="5" borderId="2" xfId="0" applyNumberFormat="1" applyFont="1" applyFill="1" applyBorder="1"/>
    <xf numFmtId="0" fontId="1" fillId="0" borderId="2" xfId="0" applyFont="1" applyBorder="1" applyAlignment="1"/>
    <xf numFmtId="165" fontId="1" fillId="0" borderId="2" xfId="0" applyNumberFormat="1" applyFont="1" applyBorder="1"/>
    <xf numFmtId="0" fontId="6" fillId="6" borderId="2" xfId="0" applyFont="1" applyFill="1" applyBorder="1"/>
    <xf numFmtId="164" fontId="6" fillId="6" borderId="2" xfId="0" applyNumberFormat="1" applyFont="1" applyFill="1" applyBorder="1"/>
    <xf numFmtId="0" fontId="5" fillId="0" borderId="0" xfId="0" applyFont="1" applyAlignment="1">
      <alignment wrapText="1"/>
    </xf>
    <xf numFmtId="0" fontId="7" fillId="2" borderId="0" xfId="0" applyFont="1" applyFill="1" applyAlignment="1">
      <alignment wrapText="1"/>
    </xf>
    <xf numFmtId="14" fontId="0" fillId="0" borderId="0" xfId="0" applyNumberFormat="1" applyAlignment="1">
      <alignment wrapText="1"/>
    </xf>
    <xf numFmtId="14" fontId="0" fillId="3" borderId="0" xfId="0" applyNumberFormat="1" applyFill="1" applyAlignment="1">
      <alignment wrapText="1"/>
    </xf>
    <xf numFmtId="0" fontId="7" fillId="4" borderId="0" xfId="0" applyFont="1" applyFill="1" applyAlignment="1">
      <alignment wrapText="1"/>
    </xf>
    <xf numFmtId="0" fontId="7" fillId="0" borderId="0" xfId="0" applyFont="1" applyFill="1" applyAlignment="1">
      <alignment wrapText="1"/>
    </xf>
    <xf numFmtId="14" fontId="0" fillId="5" borderId="0" xfId="0" applyNumberFormat="1" applyFill="1" applyAlignment="1">
      <alignment wrapText="1"/>
    </xf>
    <xf numFmtId="14" fontId="0" fillId="6" borderId="0" xfId="0" applyNumberFormat="1" applyFill="1" applyAlignment="1">
      <alignment wrapText="1"/>
    </xf>
    <xf numFmtId="0" fontId="7" fillId="0" borderId="0" xfId="0" applyFont="1" applyAlignment="1">
      <alignment wrapText="1"/>
    </xf>
    <xf numFmtId="0" fontId="7" fillId="7" borderId="0" xfId="0" applyFont="1" applyFill="1" applyAlignment="1">
      <alignment wrapText="1"/>
    </xf>
    <xf numFmtId="0" fontId="7" fillId="8" borderId="0" xfId="0" applyFont="1" applyFill="1" applyAlignment="1">
      <alignment wrapText="1"/>
    </xf>
    <xf numFmtId="0" fontId="7" fillId="9" borderId="0" xfId="0" applyFont="1" applyFill="1" applyAlignment="1">
      <alignment wrapText="1"/>
    </xf>
    <xf numFmtId="14" fontId="0" fillId="4" borderId="0" xfId="0" applyNumberFormat="1" applyFill="1" applyAlignment="1">
      <alignment wrapText="1"/>
    </xf>
    <xf numFmtId="0" fontId="8" fillId="0" borderId="0" xfId="0" applyFont="1"/>
    <xf numFmtId="0" fontId="0" fillId="0" borderId="5" xfId="0" applyBorder="1"/>
    <xf numFmtId="4" fontId="0" fillId="0" borderId="6" xfId="0" applyNumberFormat="1" applyBorder="1"/>
    <xf numFmtId="0" fontId="0" fillId="0" borderId="7" xfId="0" applyBorder="1"/>
    <xf numFmtId="0" fontId="0" fillId="0" borderId="8" xfId="0" applyBorder="1"/>
    <xf numFmtId="4" fontId="0" fillId="0" borderId="8" xfId="0" applyNumberFormat="1" applyBorder="1"/>
    <xf numFmtId="0" fontId="0" fillId="10" borderId="0" xfId="0" applyFill="1"/>
    <xf numFmtId="0" fontId="5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164" fontId="0" fillId="4" borderId="3" xfId="0" applyNumberFormat="1" applyFill="1" applyBorder="1" applyAlignment="1">
      <alignment horizontal="right" vertical="center"/>
    </xf>
    <xf numFmtId="164" fontId="0" fillId="4" borderId="4" xfId="0" applyNumberFormat="1" applyFill="1" applyBorder="1" applyAlignment="1">
      <alignment horizontal="right" vertical="center"/>
    </xf>
    <xf numFmtId="164" fontId="0" fillId="4" borderId="1" xfId="0" applyNumberFormat="1" applyFill="1" applyBorder="1" applyAlignment="1">
      <alignment horizontal="right" vertical="center"/>
    </xf>
    <xf numFmtId="164" fontId="0" fillId="3" borderId="3" xfId="0" applyNumberFormat="1" applyFill="1" applyBorder="1" applyAlignment="1">
      <alignment horizontal="right" vertical="center"/>
    </xf>
    <xf numFmtId="164" fontId="0" fillId="3" borderId="4" xfId="0" applyNumberFormat="1" applyFill="1" applyBorder="1" applyAlignment="1">
      <alignment horizontal="right" vertical="center"/>
    </xf>
    <xf numFmtId="0" fontId="0" fillId="0" borderId="4" xfId="0" applyBorder="1" applyAlignment="1"/>
    <xf numFmtId="0" fontId="0" fillId="0" borderId="1" xfId="0" applyBorder="1" applyAlignment="1"/>
    <xf numFmtId="164" fontId="1" fillId="0" borderId="3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0" fillId="0" borderId="3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" xfId="0" applyBorder="1" applyAlignment="1">
      <alignment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0" fontId="1" fillId="4" borderId="4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164" fontId="1" fillId="4" borderId="3" xfId="0" applyNumberFormat="1" applyFont="1" applyFill="1" applyBorder="1" applyAlignment="1">
      <alignment horizontal="right" vertical="center"/>
    </xf>
    <xf numFmtId="164" fontId="1" fillId="4" borderId="4" xfId="0" applyNumberFormat="1" applyFont="1" applyFill="1" applyBorder="1" applyAlignment="1">
      <alignment horizontal="right" vertical="center"/>
    </xf>
    <xf numFmtId="164" fontId="1" fillId="4" borderId="1" xfId="0" applyNumberFormat="1" applyFont="1" applyFill="1" applyBorder="1" applyAlignment="1">
      <alignment horizontal="right" vertical="center"/>
    </xf>
    <xf numFmtId="165" fontId="1" fillId="0" borderId="3" xfId="0" applyNumberFormat="1" applyFont="1" applyBorder="1" applyAlignment="1">
      <alignment vertical="center"/>
    </xf>
    <xf numFmtId="165" fontId="0" fillId="0" borderId="3" xfId="0" applyNumberFormat="1" applyBorder="1" applyAlignment="1">
      <alignment vertical="center"/>
    </xf>
    <xf numFmtId="164" fontId="0" fillId="2" borderId="2" xfId="0" applyNumberFormat="1" applyFill="1" applyBorder="1" applyAlignment="1">
      <alignment horizontal="right" vertical="center"/>
    </xf>
    <xf numFmtId="164" fontId="0" fillId="2" borderId="3" xfId="0" applyNumberFormat="1" applyFill="1" applyBorder="1" applyAlignment="1">
      <alignment horizontal="right" vertical="center"/>
    </xf>
    <xf numFmtId="164" fontId="0" fillId="2" borderId="4" xfId="0" applyNumberFormat="1" applyFill="1" applyBorder="1" applyAlignment="1">
      <alignment horizontal="right"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164" fontId="1" fillId="2" borderId="3" xfId="0" applyNumberFormat="1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65" fontId="0" fillId="6" borderId="3" xfId="0" applyNumberFormat="1" applyFill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/>
    <xf numFmtId="0" fontId="1" fillId="0" borderId="1" xfId="0" applyFont="1" applyBorder="1" applyAlignment="1"/>
    <xf numFmtId="0" fontId="1" fillId="7" borderId="3" xfId="0" applyFont="1" applyFill="1" applyBorder="1" applyAlignment="1">
      <alignment vertical="center"/>
    </xf>
    <xf numFmtId="165" fontId="0" fillId="7" borderId="3" xfId="0" applyNumberFormat="1" applyFill="1" applyBorder="1" applyAlignment="1">
      <alignment vertical="center"/>
    </xf>
    <xf numFmtId="165" fontId="1" fillId="7" borderId="3" xfId="0" applyNumberFormat="1" applyFont="1" applyFill="1" applyBorder="1" applyAlignment="1">
      <alignment vertical="center"/>
    </xf>
    <xf numFmtId="0" fontId="1" fillId="6" borderId="3" xfId="0" applyFont="1" applyFill="1" applyBorder="1" applyAlignment="1">
      <alignment vertical="center"/>
    </xf>
    <xf numFmtId="165" fontId="1" fillId="6" borderId="3" xfId="0" applyNumberFormat="1" applyFont="1" applyFill="1" applyBorder="1" applyAlignment="1">
      <alignment vertical="center"/>
    </xf>
    <xf numFmtId="165" fontId="0" fillId="8" borderId="3" xfId="0" applyNumberFormat="1" applyFill="1" applyBorder="1" applyAlignment="1">
      <alignment vertical="center"/>
    </xf>
    <xf numFmtId="0" fontId="1" fillId="8" borderId="3" xfId="0" applyFont="1" applyFill="1" applyBorder="1" applyAlignment="1">
      <alignment vertical="center"/>
    </xf>
    <xf numFmtId="165" fontId="1" fillId="8" borderId="3" xfId="0" applyNumberFormat="1" applyFont="1" applyFill="1" applyBorder="1" applyAlignment="1">
      <alignment vertical="center"/>
    </xf>
    <xf numFmtId="165" fontId="0" fillId="4" borderId="3" xfId="0" applyNumberFormat="1" applyFill="1" applyBorder="1" applyAlignment="1">
      <alignment vertical="center"/>
    </xf>
    <xf numFmtId="165" fontId="1" fillId="4" borderId="3" xfId="0" applyNumberFormat="1" applyFont="1" applyFill="1" applyBorder="1" applyAlignment="1">
      <alignment vertical="center"/>
    </xf>
    <xf numFmtId="165" fontId="0" fillId="9" borderId="3" xfId="0" applyNumberFormat="1" applyFill="1" applyBorder="1" applyAlignment="1">
      <alignment vertical="center"/>
    </xf>
    <xf numFmtId="0" fontId="1" fillId="9" borderId="3" xfId="0" applyFont="1" applyFill="1" applyBorder="1" applyAlignment="1">
      <alignment vertical="center"/>
    </xf>
    <xf numFmtId="165" fontId="1" fillId="9" borderId="3" xfId="0" applyNumberFormat="1" applyFont="1" applyFill="1" applyBorder="1" applyAlignment="1">
      <alignment vertical="center"/>
    </xf>
    <xf numFmtId="165" fontId="0" fillId="3" borderId="3" xfId="0" applyNumberForma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165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wrapText="1"/>
    </xf>
    <xf numFmtId="0" fontId="5" fillId="0" borderId="0" xfId="0" applyFont="1" applyAlignment="1"/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horizontal="right" vertical="center"/>
    </xf>
    <xf numFmtId="164" fontId="1" fillId="3" borderId="4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4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0" borderId="0" xfId="0" applyFill="1" applyBorder="1"/>
    <xf numFmtId="0" fontId="4" fillId="6" borderId="9" xfId="0" applyFont="1" applyFill="1" applyBorder="1"/>
    <xf numFmtId="4" fontId="4" fillId="6" borderId="10" xfId="0" applyNumberFormat="1" applyFont="1" applyFill="1" applyBorder="1"/>
    <xf numFmtId="4" fontId="8" fillId="0" borderId="0" xfId="0" applyNumberFormat="1" applyFont="1" applyAlignment="1">
      <alignment horizontal="right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CC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2"/>
  <sheetViews>
    <sheetView tabSelected="1" topLeftCell="A88" zoomScale="130" zoomScaleNormal="130" workbookViewId="0">
      <selection activeCell="E106" sqref="E106"/>
    </sheetView>
  </sheetViews>
  <sheetFormatPr defaultRowHeight="15" x14ac:dyDescent="0.25"/>
  <cols>
    <col min="1" max="1" width="11.28515625" customWidth="1"/>
    <col min="2" max="2" width="17" customWidth="1"/>
    <col min="3" max="3" width="18.28515625" customWidth="1"/>
    <col min="4" max="4" width="12" customWidth="1"/>
    <col min="7" max="7" width="18.85546875" customWidth="1"/>
    <col min="8" max="8" width="12.28515625" customWidth="1"/>
    <col min="9" max="9" width="17.5703125" customWidth="1"/>
    <col min="10" max="10" width="13.28515625" customWidth="1"/>
    <col min="11" max="11" width="23.42578125" customWidth="1"/>
    <col min="12" max="12" width="26.5703125" customWidth="1"/>
    <col min="13" max="13" width="14.5703125" customWidth="1"/>
  </cols>
  <sheetData>
    <row r="1" spans="1:12" s="8" customFormat="1" ht="34.5" x14ac:dyDescent="0.25">
      <c r="A1" s="14" t="s">
        <v>10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6</v>
      </c>
      <c r="I1" s="6" t="s">
        <v>7</v>
      </c>
      <c r="J1" s="6"/>
      <c r="K1" s="7" t="s">
        <v>8</v>
      </c>
      <c r="L1" s="7" t="s">
        <v>9</v>
      </c>
    </row>
    <row r="2" spans="1:12" x14ac:dyDescent="0.25">
      <c r="A2" s="17">
        <v>42809</v>
      </c>
      <c r="B2" s="121" t="s">
        <v>11</v>
      </c>
      <c r="C2" s="123" t="s">
        <v>27</v>
      </c>
      <c r="D2" s="2" t="s">
        <v>19</v>
      </c>
      <c r="E2" s="3">
        <v>140</v>
      </c>
      <c r="F2" s="3">
        <v>170</v>
      </c>
      <c r="G2" s="109">
        <f>(K2+L2)/2</f>
        <v>113.33333333333334</v>
      </c>
      <c r="H2" s="111">
        <v>3</v>
      </c>
      <c r="I2" s="113">
        <f>G2*H2</f>
        <v>340</v>
      </c>
      <c r="J2" s="2"/>
      <c r="K2" s="108">
        <f>(E2+E3+E4+E5+E6+E7)/6</f>
        <v>101.66666666666667</v>
      </c>
      <c r="L2" s="108">
        <f>(F2+F3+F4+F5+F6+F7)/6</f>
        <v>125</v>
      </c>
    </row>
    <row r="3" spans="1:12" ht="45.75" x14ac:dyDescent="0.25">
      <c r="A3" s="60" t="s">
        <v>33</v>
      </c>
      <c r="B3" s="122"/>
      <c r="C3" s="124"/>
      <c r="D3" s="2" t="s">
        <v>12</v>
      </c>
      <c r="E3" s="3">
        <v>110</v>
      </c>
      <c r="F3" s="3">
        <v>140</v>
      </c>
      <c r="G3" s="110"/>
      <c r="H3" s="112"/>
      <c r="I3" s="114"/>
      <c r="J3" s="2"/>
      <c r="K3" s="108"/>
      <c r="L3" s="108"/>
    </row>
    <row r="4" spans="1:12" x14ac:dyDescent="0.25">
      <c r="A4" s="16"/>
      <c r="B4" s="122"/>
      <c r="C4" s="124"/>
      <c r="D4" s="2" t="s">
        <v>16</v>
      </c>
      <c r="E4" s="3">
        <v>130</v>
      </c>
      <c r="F4" s="3">
        <v>160</v>
      </c>
      <c r="G4" s="110"/>
      <c r="H4" s="112"/>
      <c r="I4" s="114"/>
      <c r="J4" s="2"/>
      <c r="K4" s="108"/>
      <c r="L4" s="108"/>
    </row>
    <row r="5" spans="1:12" x14ac:dyDescent="0.25">
      <c r="A5" s="16"/>
      <c r="B5" s="122"/>
      <c r="C5" s="124"/>
      <c r="D5" s="2" t="s">
        <v>21</v>
      </c>
      <c r="E5" s="3">
        <v>80</v>
      </c>
      <c r="F5" s="3">
        <v>100</v>
      </c>
      <c r="G5" s="110"/>
      <c r="H5" s="112"/>
      <c r="I5" s="114"/>
      <c r="J5" s="2"/>
      <c r="K5" s="108"/>
      <c r="L5" s="108"/>
    </row>
    <row r="6" spans="1:12" x14ac:dyDescent="0.25">
      <c r="A6" s="16"/>
      <c r="B6" s="122"/>
      <c r="C6" s="124"/>
      <c r="D6" s="2" t="s">
        <v>13</v>
      </c>
      <c r="E6" s="3">
        <v>65</v>
      </c>
      <c r="F6" s="3">
        <v>90</v>
      </c>
      <c r="G6" s="110"/>
      <c r="H6" s="112"/>
      <c r="I6" s="114"/>
      <c r="J6" s="2"/>
      <c r="K6" s="108"/>
      <c r="L6" s="108"/>
    </row>
    <row r="7" spans="1:12" x14ac:dyDescent="0.25">
      <c r="A7" s="16"/>
      <c r="B7" s="122"/>
      <c r="C7" s="124"/>
      <c r="D7" s="2" t="s">
        <v>14</v>
      </c>
      <c r="E7" s="3">
        <v>85</v>
      </c>
      <c r="F7" s="3">
        <v>90</v>
      </c>
      <c r="G7" s="110"/>
      <c r="H7" s="112"/>
      <c r="I7" s="114"/>
      <c r="J7" s="2"/>
      <c r="K7" s="108"/>
      <c r="L7" s="108"/>
    </row>
    <row r="8" spans="1:12" ht="61.5" x14ac:dyDescent="0.3">
      <c r="A8" s="61" t="s">
        <v>34</v>
      </c>
      <c r="B8" s="50" t="s">
        <v>15</v>
      </c>
      <c r="C8" s="5" t="s">
        <v>27</v>
      </c>
      <c r="D8" s="1" t="s">
        <v>16</v>
      </c>
      <c r="E8" s="4">
        <v>170</v>
      </c>
      <c r="F8" s="4">
        <v>210</v>
      </c>
      <c r="G8" s="4">
        <f>(K8+L8)/2</f>
        <v>190</v>
      </c>
      <c r="H8" s="52">
        <v>8</v>
      </c>
      <c r="I8" s="13">
        <f>G8*H8</f>
        <v>1520</v>
      </c>
      <c r="J8" s="1"/>
      <c r="K8" s="4">
        <v>170</v>
      </c>
      <c r="L8" s="4">
        <v>210</v>
      </c>
    </row>
    <row r="9" spans="1:12" x14ac:dyDescent="0.25">
      <c r="A9" s="18">
        <v>42919</v>
      </c>
      <c r="B9" s="147" t="s">
        <v>17</v>
      </c>
      <c r="C9" s="115" t="s">
        <v>18</v>
      </c>
      <c r="D9" s="9" t="s">
        <v>19</v>
      </c>
      <c r="E9" s="10">
        <v>130</v>
      </c>
      <c r="F9" s="10">
        <v>150</v>
      </c>
      <c r="G9" s="84">
        <f>(K9+L9)/2</f>
        <v>129.16666666666669</v>
      </c>
      <c r="H9" s="143">
        <v>5</v>
      </c>
      <c r="I9" s="150">
        <f>G9*H9</f>
        <v>645.83333333333348</v>
      </c>
      <c r="J9" s="9"/>
      <c r="K9" s="84">
        <f>(E9+E10+E11+E12+E13+E14)/6</f>
        <v>115</v>
      </c>
      <c r="L9" s="84">
        <f>(F9+F10+F11+F12+F13+F14)/6</f>
        <v>143.33333333333334</v>
      </c>
    </row>
    <row r="10" spans="1:12" ht="49.5" x14ac:dyDescent="0.25">
      <c r="A10" s="62" t="s">
        <v>35</v>
      </c>
      <c r="B10" s="148"/>
      <c r="C10" s="116"/>
      <c r="D10" s="9" t="s">
        <v>20</v>
      </c>
      <c r="E10" s="10">
        <v>120</v>
      </c>
      <c r="F10" s="10">
        <v>140</v>
      </c>
      <c r="G10" s="85"/>
      <c r="H10" s="149"/>
      <c r="I10" s="151"/>
      <c r="J10" s="9"/>
      <c r="K10" s="85"/>
      <c r="L10" s="85"/>
    </row>
    <row r="11" spans="1:12" x14ac:dyDescent="0.25">
      <c r="A11" s="19"/>
      <c r="B11" s="148"/>
      <c r="C11" s="116"/>
      <c r="D11" s="9" t="s">
        <v>16</v>
      </c>
      <c r="E11" s="10">
        <v>150</v>
      </c>
      <c r="F11" s="10">
        <v>200</v>
      </c>
      <c r="G11" s="85"/>
      <c r="H11" s="149"/>
      <c r="I11" s="151"/>
      <c r="J11" s="9"/>
      <c r="K11" s="85"/>
      <c r="L11" s="85"/>
    </row>
    <row r="12" spans="1:12" x14ac:dyDescent="0.25">
      <c r="A12" s="19"/>
      <c r="B12" s="117"/>
      <c r="C12" s="117"/>
      <c r="D12" s="9" t="s">
        <v>12</v>
      </c>
      <c r="E12" s="10">
        <v>130</v>
      </c>
      <c r="F12" s="10">
        <v>160</v>
      </c>
      <c r="G12" s="86"/>
      <c r="H12" s="89"/>
      <c r="I12" s="152"/>
      <c r="J12" s="9"/>
      <c r="K12" s="86"/>
      <c r="L12" s="86"/>
    </row>
    <row r="13" spans="1:12" x14ac:dyDescent="0.25">
      <c r="A13" s="19"/>
      <c r="B13" s="117"/>
      <c r="C13" s="117"/>
      <c r="D13" s="9" t="s">
        <v>14</v>
      </c>
      <c r="E13" s="10">
        <v>100</v>
      </c>
      <c r="F13" s="10">
        <v>110</v>
      </c>
      <c r="G13" s="86"/>
      <c r="H13" s="89"/>
      <c r="I13" s="152"/>
      <c r="J13" s="9"/>
      <c r="K13" s="86"/>
      <c r="L13" s="86"/>
    </row>
    <row r="14" spans="1:12" x14ac:dyDescent="0.25">
      <c r="A14" s="19"/>
      <c r="B14" s="118"/>
      <c r="C14" s="118"/>
      <c r="D14" s="9" t="s">
        <v>13</v>
      </c>
      <c r="E14" s="10">
        <v>60</v>
      </c>
      <c r="F14" s="10">
        <v>100</v>
      </c>
      <c r="G14" s="87"/>
      <c r="H14" s="90"/>
      <c r="I14" s="153"/>
      <c r="J14" s="9"/>
      <c r="K14" s="87"/>
      <c r="L14" s="87"/>
    </row>
    <row r="15" spans="1:12" x14ac:dyDescent="0.25">
      <c r="A15" s="21">
        <v>42925</v>
      </c>
      <c r="B15" s="94" t="s">
        <v>11</v>
      </c>
      <c r="C15" s="97" t="s">
        <v>18</v>
      </c>
      <c r="D15" s="11" t="s">
        <v>19</v>
      </c>
      <c r="E15" s="12">
        <v>140</v>
      </c>
      <c r="F15" s="12">
        <v>170</v>
      </c>
      <c r="G15" s="81">
        <f>(K15+L15)/2</f>
        <v>113.33333333333334</v>
      </c>
      <c r="H15" s="100">
        <v>20</v>
      </c>
      <c r="I15" s="103">
        <f t="shared" ref="I15" si="0">G15*H15</f>
        <v>2266.666666666667</v>
      </c>
      <c r="J15" s="11"/>
      <c r="K15" s="81">
        <f>(E15+E16+E17+E18+E19+E20)/6</f>
        <v>101.66666666666667</v>
      </c>
      <c r="L15" s="81">
        <f>(F15+F16+F17+F18+F19+F20)/6</f>
        <v>125</v>
      </c>
    </row>
    <row r="16" spans="1:12" ht="45.75" x14ac:dyDescent="0.25">
      <c r="A16" s="63" t="s">
        <v>36</v>
      </c>
      <c r="B16" s="95"/>
      <c r="C16" s="98"/>
      <c r="D16" s="11" t="s">
        <v>16</v>
      </c>
      <c r="E16" s="12">
        <v>130</v>
      </c>
      <c r="F16" s="12">
        <v>160</v>
      </c>
      <c r="G16" s="82"/>
      <c r="H16" s="101"/>
      <c r="I16" s="104"/>
      <c r="J16" s="11"/>
      <c r="K16" s="82"/>
      <c r="L16" s="82"/>
    </row>
    <row r="17" spans="1:12" x14ac:dyDescent="0.25">
      <c r="A17" s="20"/>
      <c r="B17" s="95"/>
      <c r="C17" s="98"/>
      <c r="D17" s="11" t="s">
        <v>12</v>
      </c>
      <c r="E17" s="12">
        <v>110</v>
      </c>
      <c r="F17" s="12">
        <v>140</v>
      </c>
      <c r="G17" s="82"/>
      <c r="H17" s="101"/>
      <c r="I17" s="104"/>
      <c r="J17" s="11"/>
      <c r="K17" s="82"/>
      <c r="L17" s="82"/>
    </row>
    <row r="18" spans="1:12" x14ac:dyDescent="0.25">
      <c r="A18" s="20"/>
      <c r="B18" s="95"/>
      <c r="C18" s="98"/>
      <c r="D18" s="11" t="s">
        <v>21</v>
      </c>
      <c r="E18" s="12">
        <v>80</v>
      </c>
      <c r="F18" s="12">
        <v>100</v>
      </c>
      <c r="G18" s="82"/>
      <c r="H18" s="101"/>
      <c r="I18" s="104"/>
      <c r="J18" s="11"/>
      <c r="K18" s="82"/>
      <c r="L18" s="82"/>
    </row>
    <row r="19" spans="1:12" x14ac:dyDescent="0.25">
      <c r="A19" s="20"/>
      <c r="B19" s="95"/>
      <c r="C19" s="98"/>
      <c r="D19" s="11" t="s">
        <v>13</v>
      </c>
      <c r="E19" s="12">
        <v>65</v>
      </c>
      <c r="F19" s="12">
        <v>90</v>
      </c>
      <c r="G19" s="82"/>
      <c r="H19" s="101"/>
      <c r="I19" s="104"/>
      <c r="J19" s="11"/>
      <c r="K19" s="82"/>
      <c r="L19" s="82"/>
    </row>
    <row r="20" spans="1:12" x14ac:dyDescent="0.25">
      <c r="A20" s="20"/>
      <c r="B20" s="96"/>
      <c r="C20" s="99"/>
      <c r="D20" s="11" t="s">
        <v>14</v>
      </c>
      <c r="E20" s="12">
        <v>85</v>
      </c>
      <c r="F20" s="12">
        <v>90</v>
      </c>
      <c r="G20" s="83"/>
      <c r="H20" s="102"/>
      <c r="I20" s="105"/>
      <c r="J20" s="11"/>
      <c r="K20" s="83"/>
      <c r="L20" s="83"/>
    </row>
    <row r="21" spans="1:12" x14ac:dyDescent="0.25">
      <c r="A21" s="15">
        <v>42925</v>
      </c>
      <c r="B21" s="154" t="s">
        <v>37</v>
      </c>
      <c r="C21" s="119" t="s">
        <v>22</v>
      </c>
      <c r="D21" s="1" t="s">
        <v>19</v>
      </c>
      <c r="E21" s="4">
        <v>170</v>
      </c>
      <c r="F21" s="4">
        <v>190</v>
      </c>
      <c r="G21" s="91">
        <f>(K21+L21)/2</f>
        <v>175</v>
      </c>
      <c r="H21" s="126">
        <v>3</v>
      </c>
      <c r="I21" s="88">
        <f>(G21*H21)</f>
        <v>525</v>
      </c>
      <c r="J21" s="1"/>
      <c r="K21" s="91">
        <f>(E21+E22+E23+E24+E25)/5</f>
        <v>147</v>
      </c>
      <c r="L21" s="91">
        <f>(F21+F22+F23+F24+F25)/5</f>
        <v>203</v>
      </c>
    </row>
    <row r="22" spans="1:12" ht="45.75" x14ac:dyDescent="0.25">
      <c r="A22" s="64" t="s">
        <v>36</v>
      </c>
      <c r="B22" s="155"/>
      <c r="C22" s="117"/>
      <c r="D22" s="1" t="s">
        <v>16</v>
      </c>
      <c r="E22" s="4">
        <v>170</v>
      </c>
      <c r="F22" s="4">
        <v>210</v>
      </c>
      <c r="G22" s="92"/>
      <c r="H22" s="127"/>
      <c r="I22" s="89"/>
      <c r="J22" s="1"/>
      <c r="K22" s="92"/>
      <c r="L22" s="92"/>
    </row>
    <row r="23" spans="1:12" x14ac:dyDescent="0.25">
      <c r="B23" s="155"/>
      <c r="C23" s="117"/>
      <c r="D23" s="1" t="s">
        <v>12</v>
      </c>
      <c r="E23" s="22">
        <v>180</v>
      </c>
      <c r="F23" s="22">
        <v>370</v>
      </c>
      <c r="G23" s="92"/>
      <c r="H23" s="127"/>
      <c r="I23" s="89"/>
      <c r="J23" s="1"/>
      <c r="K23" s="92"/>
      <c r="L23" s="92"/>
    </row>
    <row r="24" spans="1:12" x14ac:dyDescent="0.25">
      <c r="B24" s="155"/>
      <c r="C24" s="117"/>
      <c r="D24" s="23" t="s">
        <v>13</v>
      </c>
      <c r="E24" s="22">
        <v>80</v>
      </c>
      <c r="F24" s="22">
        <v>100</v>
      </c>
      <c r="G24" s="92"/>
      <c r="H24" s="127"/>
      <c r="I24" s="89"/>
      <c r="J24" s="1"/>
      <c r="K24" s="92"/>
      <c r="L24" s="92"/>
    </row>
    <row r="25" spans="1:12" x14ac:dyDescent="0.25">
      <c r="B25" s="156"/>
      <c r="C25" s="118"/>
      <c r="D25" s="23" t="s">
        <v>14</v>
      </c>
      <c r="E25" s="22">
        <v>135</v>
      </c>
      <c r="F25" s="22">
        <v>145</v>
      </c>
      <c r="G25" s="93"/>
      <c r="H25" s="128"/>
      <c r="I25" s="90"/>
      <c r="J25" s="1"/>
      <c r="K25" s="93"/>
      <c r="L25" s="93"/>
    </row>
    <row r="26" spans="1:12" ht="61.5" x14ac:dyDescent="0.3">
      <c r="A26" s="65" t="s">
        <v>38</v>
      </c>
      <c r="B26" s="51" t="s">
        <v>15</v>
      </c>
      <c r="C26" s="49" t="s">
        <v>22</v>
      </c>
      <c r="D26" s="24" t="s">
        <v>16</v>
      </c>
      <c r="E26" s="25">
        <v>170</v>
      </c>
      <c r="F26" s="25">
        <v>210</v>
      </c>
      <c r="G26" s="25">
        <f>(K26+L26)/2</f>
        <v>190</v>
      </c>
      <c r="H26" s="53">
        <v>5</v>
      </c>
      <c r="I26" s="54">
        <f>(G26*H26)</f>
        <v>950</v>
      </c>
      <c r="J26" s="24"/>
      <c r="K26" s="25">
        <v>170</v>
      </c>
      <c r="L26" s="25">
        <v>210</v>
      </c>
    </row>
    <row r="27" spans="1:12" ht="60.75" x14ac:dyDescent="0.25">
      <c r="A27" s="66" t="s">
        <v>39</v>
      </c>
      <c r="B27" s="157" t="s">
        <v>17</v>
      </c>
      <c r="C27" s="120" t="s">
        <v>18</v>
      </c>
      <c r="D27" s="26" t="s">
        <v>19</v>
      </c>
      <c r="E27" s="27">
        <v>130</v>
      </c>
      <c r="F27" s="27">
        <v>150</v>
      </c>
      <c r="G27" s="125">
        <f>(K27+L27)/2</f>
        <v>126.42857142857143</v>
      </c>
      <c r="H27" s="132">
        <v>5</v>
      </c>
      <c r="I27" s="133">
        <f>(G27*H27)</f>
        <v>632.14285714285711</v>
      </c>
      <c r="J27" s="26"/>
      <c r="K27" s="125">
        <f>(E27+E28+E29+E30+E31+E32+E33)/7</f>
        <v>112.85714285714286</v>
      </c>
      <c r="L27" s="125">
        <f>(F27+F28+F29+F30+F31+F32+F33)/7</f>
        <v>140</v>
      </c>
    </row>
    <row r="28" spans="1:12" x14ac:dyDescent="0.25">
      <c r="A28" s="28"/>
      <c r="B28" s="117"/>
      <c r="C28" s="117"/>
      <c r="D28" s="26" t="s">
        <v>23</v>
      </c>
      <c r="E28" s="27">
        <v>120</v>
      </c>
      <c r="F28" s="27">
        <v>140</v>
      </c>
      <c r="G28" s="92"/>
      <c r="H28" s="89"/>
      <c r="I28" s="89"/>
      <c r="J28" s="26"/>
      <c r="K28" s="92"/>
      <c r="L28" s="92"/>
    </row>
    <row r="29" spans="1:12" x14ac:dyDescent="0.25">
      <c r="A29" s="28"/>
      <c r="B29" s="117"/>
      <c r="C29" s="117"/>
      <c r="D29" s="26" t="s">
        <v>16</v>
      </c>
      <c r="E29" s="27">
        <v>150</v>
      </c>
      <c r="F29" s="27">
        <v>200</v>
      </c>
      <c r="G29" s="92"/>
      <c r="H29" s="89"/>
      <c r="I29" s="89"/>
      <c r="J29" s="26"/>
      <c r="K29" s="92"/>
      <c r="L29" s="92"/>
    </row>
    <row r="30" spans="1:12" x14ac:dyDescent="0.25">
      <c r="A30" s="28"/>
      <c r="B30" s="117"/>
      <c r="C30" s="117"/>
      <c r="D30" s="26" t="s">
        <v>12</v>
      </c>
      <c r="E30" s="27">
        <v>130</v>
      </c>
      <c r="F30" s="27">
        <v>160</v>
      </c>
      <c r="G30" s="92"/>
      <c r="H30" s="89"/>
      <c r="I30" s="89"/>
      <c r="J30" s="26"/>
      <c r="K30" s="92"/>
      <c r="L30" s="92"/>
    </row>
    <row r="31" spans="1:12" x14ac:dyDescent="0.25">
      <c r="A31" s="28"/>
      <c r="B31" s="117"/>
      <c r="C31" s="117"/>
      <c r="D31" s="26" t="s">
        <v>13</v>
      </c>
      <c r="E31" s="27">
        <v>60</v>
      </c>
      <c r="F31" s="27">
        <v>100</v>
      </c>
      <c r="G31" s="92"/>
      <c r="H31" s="89"/>
      <c r="I31" s="89"/>
      <c r="J31" s="26"/>
      <c r="K31" s="92"/>
      <c r="L31" s="92"/>
    </row>
    <row r="32" spans="1:12" x14ac:dyDescent="0.25">
      <c r="A32" s="28"/>
      <c r="B32" s="117"/>
      <c r="C32" s="117"/>
      <c r="D32" s="26" t="s">
        <v>21</v>
      </c>
      <c r="E32" s="27">
        <v>100</v>
      </c>
      <c r="F32" s="27">
        <v>120</v>
      </c>
      <c r="G32" s="92"/>
      <c r="H32" s="89"/>
      <c r="I32" s="89"/>
      <c r="J32" s="26"/>
      <c r="K32" s="92"/>
      <c r="L32" s="92"/>
    </row>
    <row r="33" spans="1:12" x14ac:dyDescent="0.25">
      <c r="A33" s="28"/>
      <c r="B33" s="118"/>
      <c r="C33" s="118"/>
      <c r="D33" s="26" t="s">
        <v>14</v>
      </c>
      <c r="E33" s="27">
        <v>100</v>
      </c>
      <c r="F33" s="27">
        <v>110</v>
      </c>
      <c r="G33" s="93"/>
      <c r="H33" s="90"/>
      <c r="I33" s="90"/>
      <c r="J33" s="26"/>
      <c r="K33" s="93"/>
      <c r="L33" s="93"/>
    </row>
    <row r="34" spans="1:12" x14ac:dyDescent="0.25">
      <c r="A34" s="15">
        <v>42968</v>
      </c>
      <c r="B34" s="161" t="s">
        <v>17</v>
      </c>
      <c r="C34" s="119" t="s">
        <v>18</v>
      </c>
      <c r="D34" s="1" t="s">
        <v>19</v>
      </c>
      <c r="E34" s="22">
        <v>130</v>
      </c>
      <c r="F34" s="22">
        <v>150</v>
      </c>
      <c r="G34" s="107">
        <f>(K34+L34)/2</f>
        <v>126.42857142857143</v>
      </c>
      <c r="H34" s="126">
        <v>4</v>
      </c>
      <c r="I34" s="106">
        <f>(G34*H34)</f>
        <v>505.71428571428572</v>
      </c>
      <c r="J34" s="1"/>
      <c r="K34" s="107">
        <f>(E34+E35+E36+E37+E38+E39+E40)/7</f>
        <v>112.85714285714286</v>
      </c>
      <c r="L34" s="107">
        <f>(F34+F35+F36+F37+F38+F39+F40)/7</f>
        <v>140</v>
      </c>
    </row>
    <row r="35" spans="1:12" ht="45.75" x14ac:dyDescent="0.25">
      <c r="A35" s="67" t="s">
        <v>40</v>
      </c>
      <c r="B35" s="117"/>
      <c r="C35" s="117"/>
      <c r="D35" s="1" t="s">
        <v>23</v>
      </c>
      <c r="E35" s="22">
        <v>120</v>
      </c>
      <c r="F35" s="22">
        <v>140</v>
      </c>
      <c r="G35" s="92"/>
      <c r="H35" s="89"/>
      <c r="I35" s="89"/>
      <c r="J35" s="1"/>
      <c r="K35" s="92"/>
      <c r="L35" s="92"/>
    </row>
    <row r="36" spans="1:12" x14ac:dyDescent="0.25">
      <c r="B36" s="117"/>
      <c r="C36" s="117"/>
      <c r="D36" s="1" t="s">
        <v>16</v>
      </c>
      <c r="E36" s="22">
        <v>150</v>
      </c>
      <c r="F36" s="22">
        <v>200</v>
      </c>
      <c r="G36" s="92"/>
      <c r="H36" s="89"/>
      <c r="I36" s="89"/>
      <c r="J36" s="1"/>
      <c r="K36" s="92"/>
      <c r="L36" s="92"/>
    </row>
    <row r="37" spans="1:12" x14ac:dyDescent="0.25">
      <c r="B37" s="117"/>
      <c r="C37" s="117"/>
      <c r="D37" s="1" t="s">
        <v>12</v>
      </c>
      <c r="E37" s="22">
        <v>130</v>
      </c>
      <c r="F37" s="22">
        <v>160</v>
      </c>
      <c r="G37" s="92"/>
      <c r="H37" s="89"/>
      <c r="I37" s="89"/>
      <c r="J37" s="1"/>
      <c r="K37" s="92"/>
      <c r="L37" s="92"/>
    </row>
    <row r="38" spans="1:12" x14ac:dyDescent="0.25">
      <c r="B38" s="117"/>
      <c r="C38" s="117"/>
      <c r="D38" s="1" t="s">
        <v>21</v>
      </c>
      <c r="E38" s="22">
        <v>100</v>
      </c>
      <c r="F38" s="22">
        <v>120</v>
      </c>
      <c r="G38" s="92"/>
      <c r="H38" s="89"/>
      <c r="I38" s="89"/>
      <c r="J38" s="1"/>
      <c r="K38" s="92"/>
      <c r="L38" s="92"/>
    </row>
    <row r="39" spans="1:12" x14ac:dyDescent="0.25">
      <c r="B39" s="117"/>
      <c r="C39" s="117"/>
      <c r="D39" s="1" t="s">
        <v>13</v>
      </c>
      <c r="E39" s="22">
        <v>60</v>
      </c>
      <c r="F39" s="22">
        <v>100</v>
      </c>
      <c r="G39" s="92"/>
      <c r="H39" s="89"/>
      <c r="I39" s="89"/>
      <c r="J39" s="1"/>
      <c r="K39" s="92"/>
      <c r="L39" s="92"/>
    </row>
    <row r="40" spans="1:12" x14ac:dyDescent="0.25">
      <c r="B40" s="118"/>
      <c r="C40" s="118"/>
      <c r="D40" s="1" t="s">
        <v>14</v>
      </c>
      <c r="E40" s="22">
        <v>100</v>
      </c>
      <c r="F40" s="22">
        <v>110</v>
      </c>
      <c r="G40" s="93"/>
      <c r="H40" s="90"/>
      <c r="I40" s="90"/>
      <c r="J40" s="1"/>
      <c r="K40" s="93"/>
      <c r="L40" s="93"/>
    </row>
    <row r="41" spans="1:12" x14ac:dyDescent="0.25">
      <c r="A41" s="29">
        <v>43024</v>
      </c>
      <c r="B41" s="158" t="s">
        <v>17</v>
      </c>
      <c r="C41" s="163" t="s">
        <v>18</v>
      </c>
      <c r="D41" s="30" t="s">
        <v>19</v>
      </c>
      <c r="E41" s="31">
        <v>130</v>
      </c>
      <c r="F41" s="31">
        <v>150</v>
      </c>
      <c r="G41" s="130">
        <f>(K41+L41)/2</f>
        <v>126.42857142857143</v>
      </c>
      <c r="H41" s="129">
        <v>3</v>
      </c>
      <c r="I41" s="131">
        <f>(G41*H41)</f>
        <v>379.28571428571428</v>
      </c>
      <c r="J41" s="30"/>
      <c r="K41" s="130">
        <f>(E41+E42+E43+E44+E45+E46+E47)/7</f>
        <v>112.85714285714286</v>
      </c>
      <c r="L41" s="130">
        <f>(F41+F42+F43+F44+F45+F46+F47)/7</f>
        <v>140</v>
      </c>
    </row>
    <row r="42" spans="1:12" ht="45.75" x14ac:dyDescent="0.25">
      <c r="A42" s="68" t="s">
        <v>41</v>
      </c>
      <c r="B42" s="117"/>
      <c r="C42" s="117"/>
      <c r="D42" s="30" t="s">
        <v>23</v>
      </c>
      <c r="E42" s="31">
        <v>120</v>
      </c>
      <c r="F42" s="31">
        <v>140</v>
      </c>
      <c r="G42" s="92"/>
      <c r="H42" s="89"/>
      <c r="I42" s="89"/>
      <c r="J42" s="30"/>
      <c r="K42" s="92"/>
      <c r="L42" s="92"/>
    </row>
    <row r="43" spans="1:12" x14ac:dyDescent="0.25">
      <c r="A43" s="32"/>
      <c r="B43" s="117"/>
      <c r="C43" s="117"/>
      <c r="D43" s="30" t="s">
        <v>16</v>
      </c>
      <c r="E43" s="31">
        <v>150</v>
      </c>
      <c r="F43" s="31">
        <v>200</v>
      </c>
      <c r="G43" s="92"/>
      <c r="H43" s="89"/>
      <c r="I43" s="89"/>
      <c r="J43" s="30"/>
      <c r="K43" s="92"/>
      <c r="L43" s="92"/>
    </row>
    <row r="44" spans="1:12" x14ac:dyDescent="0.25">
      <c r="A44" s="32"/>
      <c r="B44" s="117"/>
      <c r="C44" s="117"/>
      <c r="D44" s="30" t="s">
        <v>12</v>
      </c>
      <c r="E44" s="31">
        <v>130</v>
      </c>
      <c r="F44" s="31">
        <v>160</v>
      </c>
      <c r="G44" s="92"/>
      <c r="H44" s="89"/>
      <c r="I44" s="89"/>
      <c r="J44" s="30"/>
      <c r="K44" s="92"/>
      <c r="L44" s="92"/>
    </row>
    <row r="45" spans="1:12" x14ac:dyDescent="0.25">
      <c r="A45" s="32"/>
      <c r="B45" s="117"/>
      <c r="C45" s="117"/>
      <c r="D45" s="30" t="s">
        <v>21</v>
      </c>
      <c r="E45" s="31">
        <v>100</v>
      </c>
      <c r="F45" s="31">
        <v>120</v>
      </c>
      <c r="G45" s="92"/>
      <c r="H45" s="89"/>
      <c r="I45" s="89"/>
      <c r="J45" s="30"/>
      <c r="K45" s="92"/>
      <c r="L45" s="92"/>
    </row>
    <row r="46" spans="1:12" x14ac:dyDescent="0.25">
      <c r="A46" s="32"/>
      <c r="B46" s="117"/>
      <c r="C46" s="117"/>
      <c r="D46" s="30" t="s">
        <v>13</v>
      </c>
      <c r="E46" s="31">
        <v>60</v>
      </c>
      <c r="F46" s="31">
        <v>100</v>
      </c>
      <c r="G46" s="92"/>
      <c r="H46" s="89"/>
      <c r="I46" s="89"/>
      <c r="J46" s="30"/>
      <c r="K46" s="92"/>
      <c r="L46" s="92"/>
    </row>
    <row r="47" spans="1:12" x14ac:dyDescent="0.25">
      <c r="A47" s="32"/>
      <c r="B47" s="118"/>
      <c r="C47" s="118"/>
      <c r="D47" s="30" t="s">
        <v>14</v>
      </c>
      <c r="E47" s="31">
        <v>100</v>
      </c>
      <c r="F47" s="31">
        <v>110</v>
      </c>
      <c r="G47" s="93"/>
      <c r="H47" s="90"/>
      <c r="I47" s="90"/>
      <c r="J47" s="30"/>
      <c r="K47" s="93"/>
      <c r="L47" s="93"/>
    </row>
    <row r="48" spans="1:12" x14ac:dyDescent="0.25">
      <c r="A48" s="33">
        <v>43483</v>
      </c>
      <c r="B48" s="159" t="s">
        <v>11</v>
      </c>
      <c r="C48" s="164" t="s">
        <v>18</v>
      </c>
      <c r="D48" s="34" t="s">
        <v>19</v>
      </c>
      <c r="E48" s="35">
        <v>140</v>
      </c>
      <c r="F48" s="35">
        <v>170</v>
      </c>
      <c r="G48" s="134">
        <f>(K48+L48)/2</f>
        <v>114.28571428571428</v>
      </c>
      <c r="H48" s="135">
        <v>7</v>
      </c>
      <c r="I48" s="136">
        <f>(G48*H48)</f>
        <v>800</v>
      </c>
      <c r="J48" s="37"/>
      <c r="K48" s="134">
        <f>(E48+E49+E50+E51+E52+E53+E54)/7</f>
        <v>102.85714285714286</v>
      </c>
      <c r="L48" s="134">
        <f>(F48+F49+F50+F51+F52+F53+F54)/7</f>
        <v>125.71428571428571</v>
      </c>
    </row>
    <row r="49" spans="1:12" ht="45.75" x14ac:dyDescent="0.25">
      <c r="A49" s="69" t="s">
        <v>42</v>
      </c>
      <c r="B49" s="117"/>
      <c r="C49" s="117"/>
      <c r="D49" s="34" t="s">
        <v>23</v>
      </c>
      <c r="E49" s="35">
        <v>100</v>
      </c>
      <c r="F49" s="35">
        <v>120</v>
      </c>
      <c r="G49" s="92"/>
      <c r="H49" s="89"/>
      <c r="I49" s="89"/>
      <c r="J49" s="37"/>
      <c r="K49" s="92"/>
      <c r="L49" s="92"/>
    </row>
    <row r="50" spans="1:12" x14ac:dyDescent="0.25">
      <c r="A50" s="36"/>
      <c r="B50" s="117"/>
      <c r="C50" s="117"/>
      <c r="D50" s="34" t="s">
        <v>16</v>
      </c>
      <c r="E50" s="35">
        <v>130</v>
      </c>
      <c r="F50" s="35">
        <v>160</v>
      </c>
      <c r="G50" s="92"/>
      <c r="H50" s="89"/>
      <c r="I50" s="89"/>
      <c r="J50" s="37"/>
      <c r="K50" s="92"/>
      <c r="L50" s="92"/>
    </row>
    <row r="51" spans="1:12" x14ac:dyDescent="0.25">
      <c r="A51" s="36"/>
      <c r="B51" s="117"/>
      <c r="C51" s="117"/>
      <c r="D51" s="34" t="s">
        <v>12</v>
      </c>
      <c r="E51" s="35">
        <v>110</v>
      </c>
      <c r="F51" s="35">
        <v>140</v>
      </c>
      <c r="G51" s="92"/>
      <c r="H51" s="89"/>
      <c r="I51" s="89"/>
      <c r="J51" s="37"/>
      <c r="K51" s="92"/>
      <c r="L51" s="92"/>
    </row>
    <row r="52" spans="1:12" x14ac:dyDescent="0.25">
      <c r="A52" s="36"/>
      <c r="B52" s="117"/>
      <c r="C52" s="117"/>
      <c r="D52" s="34" t="s">
        <v>21</v>
      </c>
      <c r="E52" s="35">
        <v>80</v>
      </c>
      <c r="F52" s="35">
        <v>100</v>
      </c>
      <c r="G52" s="92"/>
      <c r="H52" s="89"/>
      <c r="I52" s="89"/>
      <c r="J52" s="37"/>
      <c r="K52" s="92"/>
      <c r="L52" s="92"/>
    </row>
    <row r="53" spans="1:12" x14ac:dyDescent="0.25">
      <c r="A53" s="36"/>
      <c r="B53" s="117"/>
      <c r="C53" s="117"/>
      <c r="D53" s="34" t="s">
        <v>13</v>
      </c>
      <c r="E53" s="35">
        <v>70</v>
      </c>
      <c r="F53" s="35">
        <v>90</v>
      </c>
      <c r="G53" s="92"/>
      <c r="H53" s="89"/>
      <c r="I53" s="89"/>
      <c r="J53" s="37"/>
      <c r="K53" s="92"/>
      <c r="L53" s="92"/>
    </row>
    <row r="54" spans="1:12" x14ac:dyDescent="0.25">
      <c r="A54" s="36"/>
      <c r="B54" s="118"/>
      <c r="C54" s="118"/>
      <c r="D54" s="34" t="s">
        <v>14</v>
      </c>
      <c r="E54" s="35">
        <v>90</v>
      </c>
      <c r="F54" s="35">
        <v>100</v>
      </c>
      <c r="G54" s="93"/>
      <c r="H54" s="90"/>
      <c r="I54" s="90"/>
      <c r="J54" s="37"/>
      <c r="K54" s="93"/>
      <c r="L54" s="93"/>
    </row>
    <row r="55" spans="1:12" x14ac:dyDescent="0.25">
      <c r="A55" s="21">
        <v>43570</v>
      </c>
      <c r="B55" s="94" t="s">
        <v>11</v>
      </c>
      <c r="C55" s="97" t="s">
        <v>18</v>
      </c>
      <c r="D55" s="11" t="s">
        <v>19</v>
      </c>
      <c r="E55" s="38">
        <v>140</v>
      </c>
      <c r="F55" s="38">
        <v>170</v>
      </c>
      <c r="G55" s="137">
        <f>(K55+L55)/2</f>
        <v>113.92857142857142</v>
      </c>
      <c r="H55" s="100">
        <v>4</v>
      </c>
      <c r="I55" s="138">
        <f>(G55*H55)</f>
        <v>455.71428571428567</v>
      </c>
      <c r="J55" s="39"/>
      <c r="K55" s="137">
        <f>(E55+E56+E57+E58+E59+E60+E61)/7</f>
        <v>102.14285714285714</v>
      </c>
      <c r="L55" s="137">
        <f>(F55+F56+F57+F58+F59+F60+F61)/7</f>
        <v>125.71428571428571</v>
      </c>
    </row>
    <row r="56" spans="1:12" ht="45.75" x14ac:dyDescent="0.25">
      <c r="A56" s="63" t="s">
        <v>43</v>
      </c>
      <c r="B56" s="117"/>
      <c r="C56" s="117"/>
      <c r="D56" s="11" t="s">
        <v>23</v>
      </c>
      <c r="E56" s="38">
        <v>100</v>
      </c>
      <c r="F56" s="38">
        <v>120</v>
      </c>
      <c r="G56" s="92"/>
      <c r="H56" s="89"/>
      <c r="I56" s="89"/>
      <c r="J56" s="39"/>
      <c r="K56" s="92"/>
      <c r="L56" s="92"/>
    </row>
    <row r="57" spans="1:12" x14ac:dyDescent="0.25">
      <c r="A57" s="20"/>
      <c r="B57" s="117"/>
      <c r="C57" s="117"/>
      <c r="D57" s="11" t="s">
        <v>16</v>
      </c>
      <c r="E57" s="38">
        <v>130</v>
      </c>
      <c r="F57" s="38">
        <v>160</v>
      </c>
      <c r="G57" s="92"/>
      <c r="H57" s="89"/>
      <c r="I57" s="89"/>
      <c r="J57" s="39"/>
      <c r="K57" s="92"/>
      <c r="L57" s="92"/>
    </row>
    <row r="58" spans="1:12" x14ac:dyDescent="0.25">
      <c r="A58" s="20"/>
      <c r="B58" s="117"/>
      <c r="C58" s="117"/>
      <c r="D58" s="11" t="s">
        <v>12</v>
      </c>
      <c r="E58" s="38">
        <v>110</v>
      </c>
      <c r="F58" s="38">
        <v>140</v>
      </c>
      <c r="G58" s="92"/>
      <c r="H58" s="89"/>
      <c r="I58" s="89"/>
      <c r="J58" s="39"/>
      <c r="K58" s="92"/>
      <c r="L58" s="92"/>
    </row>
    <row r="59" spans="1:12" x14ac:dyDescent="0.25">
      <c r="A59" s="20"/>
      <c r="B59" s="117"/>
      <c r="C59" s="117"/>
      <c r="D59" s="11" t="s">
        <v>21</v>
      </c>
      <c r="E59" s="38">
        <v>80</v>
      </c>
      <c r="F59" s="38">
        <v>100</v>
      </c>
      <c r="G59" s="92"/>
      <c r="H59" s="89"/>
      <c r="I59" s="89"/>
      <c r="J59" s="39"/>
      <c r="K59" s="92"/>
      <c r="L59" s="92"/>
    </row>
    <row r="60" spans="1:12" x14ac:dyDescent="0.25">
      <c r="A60" s="20"/>
      <c r="B60" s="117"/>
      <c r="C60" s="117"/>
      <c r="D60" s="11" t="s">
        <v>13</v>
      </c>
      <c r="E60" s="38">
        <v>65</v>
      </c>
      <c r="F60" s="38">
        <v>90</v>
      </c>
      <c r="G60" s="92"/>
      <c r="H60" s="89"/>
      <c r="I60" s="89"/>
      <c r="J60" s="39"/>
      <c r="K60" s="92"/>
      <c r="L60" s="92"/>
    </row>
    <row r="61" spans="1:12" x14ac:dyDescent="0.25">
      <c r="A61" s="20"/>
      <c r="B61" s="118"/>
      <c r="C61" s="118"/>
      <c r="D61" s="11" t="s">
        <v>14</v>
      </c>
      <c r="E61" s="38">
        <v>90</v>
      </c>
      <c r="F61" s="38">
        <v>100</v>
      </c>
      <c r="G61" s="93"/>
      <c r="H61" s="90"/>
      <c r="I61" s="90"/>
      <c r="J61" s="39"/>
      <c r="K61" s="93"/>
      <c r="L61" s="93"/>
    </row>
    <row r="62" spans="1:12" ht="61.5" x14ac:dyDescent="0.3">
      <c r="A62" s="61" t="s">
        <v>44</v>
      </c>
      <c r="B62" s="50" t="s">
        <v>15</v>
      </c>
      <c r="C62" s="5" t="s">
        <v>22</v>
      </c>
      <c r="D62" s="1" t="s">
        <v>16</v>
      </c>
      <c r="E62" s="22">
        <v>170</v>
      </c>
      <c r="F62" s="22">
        <v>210</v>
      </c>
      <c r="G62" s="22">
        <f>(K62+L62)/2</f>
        <v>190</v>
      </c>
      <c r="H62" s="55">
        <v>3</v>
      </c>
      <c r="I62" s="56">
        <f>(G62*H62)</f>
        <v>570</v>
      </c>
      <c r="J62" s="1"/>
      <c r="K62" s="22">
        <v>170</v>
      </c>
      <c r="L62" s="22">
        <v>210</v>
      </c>
    </row>
    <row r="63" spans="1:12" x14ac:dyDescent="0.25">
      <c r="A63" s="40">
        <v>43714</v>
      </c>
      <c r="B63" s="162" t="s">
        <v>11</v>
      </c>
      <c r="C63" s="160" t="s">
        <v>18</v>
      </c>
      <c r="D63" s="41" t="s">
        <v>19</v>
      </c>
      <c r="E63" s="42">
        <v>140</v>
      </c>
      <c r="F63" s="42">
        <v>170</v>
      </c>
      <c r="G63" s="139">
        <f>(K63+L63)/2</f>
        <v>114.58333333333334</v>
      </c>
      <c r="H63" s="140">
        <v>7</v>
      </c>
      <c r="I63" s="141">
        <f>(G63*H63)</f>
        <v>802.08333333333337</v>
      </c>
      <c r="J63" s="44"/>
      <c r="K63" s="139">
        <f>(E63+E64+E65+E66+E67+E68)/6</f>
        <v>102.5</v>
      </c>
      <c r="L63" s="139">
        <f>(F63+F64+F65+F66+F67+F68)/6</f>
        <v>126.66666666666667</v>
      </c>
    </row>
    <row r="64" spans="1:12" x14ac:dyDescent="0.25">
      <c r="A64" s="43"/>
      <c r="B64" s="117"/>
      <c r="C64" s="117"/>
      <c r="D64" s="41" t="s">
        <v>24</v>
      </c>
      <c r="E64" s="42">
        <v>130</v>
      </c>
      <c r="F64" s="42">
        <v>160</v>
      </c>
      <c r="G64" s="92"/>
      <c r="H64" s="89"/>
      <c r="I64" s="89"/>
      <c r="J64" s="44"/>
      <c r="K64" s="92"/>
      <c r="L64" s="92"/>
    </row>
    <row r="65" spans="1:12" ht="45.75" x14ac:dyDescent="0.25">
      <c r="A65" s="70" t="s">
        <v>45</v>
      </c>
      <c r="B65" s="117"/>
      <c r="C65" s="117"/>
      <c r="D65" s="41" t="s">
        <v>12</v>
      </c>
      <c r="E65" s="42">
        <v>110</v>
      </c>
      <c r="F65" s="42">
        <v>140</v>
      </c>
      <c r="G65" s="92"/>
      <c r="H65" s="89"/>
      <c r="I65" s="89"/>
      <c r="J65" s="44"/>
      <c r="K65" s="92"/>
      <c r="L65" s="92"/>
    </row>
    <row r="66" spans="1:12" x14ac:dyDescent="0.25">
      <c r="A66" s="43"/>
      <c r="B66" s="117"/>
      <c r="C66" s="117"/>
      <c r="D66" s="41" t="s">
        <v>21</v>
      </c>
      <c r="E66" s="42">
        <v>80</v>
      </c>
      <c r="F66" s="42">
        <v>100</v>
      </c>
      <c r="G66" s="92"/>
      <c r="H66" s="89"/>
      <c r="I66" s="89"/>
      <c r="J66" s="44"/>
      <c r="K66" s="92"/>
      <c r="L66" s="92"/>
    </row>
    <row r="67" spans="1:12" x14ac:dyDescent="0.25">
      <c r="A67" s="43"/>
      <c r="B67" s="117"/>
      <c r="C67" s="117"/>
      <c r="D67" s="41" t="s">
        <v>13</v>
      </c>
      <c r="E67" s="42">
        <v>65</v>
      </c>
      <c r="F67" s="42">
        <v>90</v>
      </c>
      <c r="G67" s="92"/>
      <c r="H67" s="89"/>
      <c r="I67" s="89"/>
      <c r="J67" s="44"/>
      <c r="K67" s="92"/>
      <c r="L67" s="92"/>
    </row>
    <row r="68" spans="1:12" x14ac:dyDescent="0.25">
      <c r="A68" s="43"/>
      <c r="B68" s="118"/>
      <c r="C68" s="118"/>
      <c r="D68" s="41" t="s">
        <v>14</v>
      </c>
      <c r="E68" s="42">
        <v>90</v>
      </c>
      <c r="F68" s="42">
        <v>100</v>
      </c>
      <c r="G68" s="93"/>
      <c r="H68" s="90"/>
      <c r="I68" s="90"/>
      <c r="J68" s="44"/>
      <c r="K68" s="93"/>
      <c r="L68" s="93"/>
    </row>
    <row r="69" spans="1:12" ht="61.5" x14ac:dyDescent="0.3">
      <c r="A69" s="61" t="s">
        <v>46</v>
      </c>
      <c r="B69" s="50" t="s">
        <v>15</v>
      </c>
      <c r="C69" s="5" t="s">
        <v>22</v>
      </c>
      <c r="D69" s="1" t="s">
        <v>16</v>
      </c>
      <c r="E69" s="22">
        <v>170</v>
      </c>
      <c r="F69" s="22">
        <v>210</v>
      </c>
      <c r="G69" s="22">
        <f>(K69+L69)/2</f>
        <v>190</v>
      </c>
      <c r="H69" s="55">
        <v>7</v>
      </c>
      <c r="I69" s="56">
        <f>(G69*H69)</f>
        <v>1330</v>
      </c>
      <c r="J69" s="1"/>
      <c r="K69" s="22">
        <v>170</v>
      </c>
      <c r="L69" s="22">
        <v>210</v>
      </c>
    </row>
    <row r="70" spans="1:12" ht="60.75" x14ac:dyDescent="0.25">
      <c r="A70" s="62" t="s">
        <v>46</v>
      </c>
      <c r="B70" s="147" t="s">
        <v>17</v>
      </c>
      <c r="C70" s="115" t="s">
        <v>18</v>
      </c>
      <c r="D70" s="9" t="s">
        <v>19</v>
      </c>
      <c r="E70" s="45">
        <v>130</v>
      </c>
      <c r="F70" s="45">
        <v>150</v>
      </c>
      <c r="G70" s="142">
        <f>(K70+L70)/2</f>
        <v>138.21428571428572</v>
      </c>
      <c r="H70" s="143">
        <v>8</v>
      </c>
      <c r="I70" s="144">
        <f>(G70*H70)</f>
        <v>1105.7142857142858</v>
      </c>
      <c r="J70" s="46"/>
      <c r="K70" s="142">
        <f>(E70+E71+E72+E73+E74+E75+E76)/7</f>
        <v>124.28571428571429</v>
      </c>
      <c r="L70" s="142">
        <f>(F70+F71+F72+F73+F74+F75+F76)/7</f>
        <v>152.14285714285714</v>
      </c>
    </row>
    <row r="71" spans="1:12" x14ac:dyDescent="0.25">
      <c r="A71" s="19"/>
      <c r="B71" s="117"/>
      <c r="C71" s="117"/>
      <c r="D71" s="9" t="s">
        <v>23</v>
      </c>
      <c r="E71" s="45">
        <v>190</v>
      </c>
      <c r="F71" s="45">
        <v>210</v>
      </c>
      <c r="G71" s="92"/>
      <c r="H71" s="89"/>
      <c r="I71" s="89"/>
      <c r="J71" s="46"/>
      <c r="K71" s="92"/>
      <c r="L71" s="92"/>
    </row>
    <row r="72" spans="1:12" x14ac:dyDescent="0.25">
      <c r="A72" s="19"/>
      <c r="B72" s="117"/>
      <c r="C72" s="117"/>
      <c r="D72" s="9" t="s">
        <v>16</v>
      </c>
      <c r="E72" s="45">
        <v>150</v>
      </c>
      <c r="F72" s="45">
        <v>200</v>
      </c>
      <c r="G72" s="92"/>
      <c r="H72" s="89"/>
      <c r="I72" s="89"/>
      <c r="J72" s="46"/>
      <c r="K72" s="92"/>
      <c r="L72" s="92"/>
    </row>
    <row r="73" spans="1:12" x14ac:dyDescent="0.25">
      <c r="A73" s="19"/>
      <c r="B73" s="117"/>
      <c r="C73" s="117"/>
      <c r="D73" s="9" t="s">
        <v>12</v>
      </c>
      <c r="E73" s="45">
        <v>130</v>
      </c>
      <c r="F73" s="45">
        <v>160</v>
      </c>
      <c r="G73" s="92"/>
      <c r="H73" s="89"/>
      <c r="I73" s="89"/>
      <c r="J73" s="46"/>
      <c r="K73" s="92"/>
      <c r="L73" s="92"/>
    </row>
    <row r="74" spans="1:12" x14ac:dyDescent="0.25">
      <c r="A74" s="19"/>
      <c r="B74" s="117"/>
      <c r="C74" s="117"/>
      <c r="D74" s="9" t="s">
        <v>21</v>
      </c>
      <c r="E74" s="45">
        <v>100</v>
      </c>
      <c r="F74" s="45">
        <v>120</v>
      </c>
      <c r="G74" s="92"/>
      <c r="H74" s="89"/>
      <c r="I74" s="89"/>
      <c r="J74" s="46"/>
      <c r="K74" s="92"/>
      <c r="L74" s="92"/>
    </row>
    <row r="75" spans="1:12" x14ac:dyDescent="0.25">
      <c r="A75" s="19"/>
      <c r="B75" s="117"/>
      <c r="C75" s="117"/>
      <c r="D75" s="9" t="s">
        <v>13</v>
      </c>
      <c r="E75" s="45">
        <v>60</v>
      </c>
      <c r="F75" s="45">
        <v>100</v>
      </c>
      <c r="G75" s="92"/>
      <c r="H75" s="89"/>
      <c r="I75" s="89"/>
      <c r="J75" s="46"/>
      <c r="K75" s="92"/>
      <c r="L75" s="92"/>
    </row>
    <row r="76" spans="1:12" x14ac:dyDescent="0.25">
      <c r="A76" s="19"/>
      <c r="B76" s="118"/>
      <c r="C76" s="118"/>
      <c r="D76" s="9" t="s">
        <v>14</v>
      </c>
      <c r="E76" s="45">
        <v>110</v>
      </c>
      <c r="F76" s="45">
        <v>125</v>
      </c>
      <c r="G76" s="93"/>
      <c r="H76" s="90"/>
      <c r="I76" s="90"/>
      <c r="J76" s="46"/>
      <c r="K76" s="93"/>
      <c r="L76" s="93"/>
    </row>
    <row r="77" spans="1:12" ht="49.5" x14ac:dyDescent="0.25">
      <c r="A77" s="66" t="s">
        <v>47</v>
      </c>
      <c r="B77" s="157" t="s">
        <v>11</v>
      </c>
      <c r="C77" s="120" t="s">
        <v>18</v>
      </c>
      <c r="D77" s="26" t="s">
        <v>19</v>
      </c>
      <c r="E77" s="27">
        <v>140</v>
      </c>
      <c r="F77" s="27">
        <v>170</v>
      </c>
      <c r="G77" s="125">
        <f>(K77+L77)/2</f>
        <v>114.58333333333334</v>
      </c>
      <c r="H77" s="132">
        <v>15</v>
      </c>
      <c r="I77" s="133">
        <f>(G77*H77)</f>
        <v>1718.7500000000002</v>
      </c>
      <c r="J77" s="47"/>
      <c r="K77" s="125">
        <f>(E77+E78+E79+E80+E81+E82)/6</f>
        <v>102.5</v>
      </c>
      <c r="L77" s="125">
        <f>(F77+F78+F79+F80+F81+F82)/6</f>
        <v>126.66666666666667</v>
      </c>
    </row>
    <row r="78" spans="1:12" x14ac:dyDescent="0.25">
      <c r="A78" s="28"/>
      <c r="B78" s="117"/>
      <c r="C78" s="117"/>
      <c r="D78" s="26" t="s">
        <v>16</v>
      </c>
      <c r="E78" s="27">
        <v>130</v>
      </c>
      <c r="F78" s="27">
        <v>160</v>
      </c>
      <c r="G78" s="92"/>
      <c r="H78" s="89"/>
      <c r="I78" s="89"/>
      <c r="J78" s="47"/>
      <c r="K78" s="92"/>
      <c r="L78" s="92"/>
    </row>
    <row r="79" spans="1:12" x14ac:dyDescent="0.25">
      <c r="A79" s="28"/>
      <c r="B79" s="117"/>
      <c r="C79" s="117"/>
      <c r="D79" s="26" t="s">
        <v>12</v>
      </c>
      <c r="E79" s="27">
        <v>110</v>
      </c>
      <c r="F79" s="27">
        <v>140</v>
      </c>
      <c r="G79" s="92"/>
      <c r="H79" s="89"/>
      <c r="I79" s="89"/>
      <c r="J79" s="47"/>
      <c r="K79" s="92"/>
      <c r="L79" s="92"/>
    </row>
    <row r="80" spans="1:12" x14ac:dyDescent="0.25">
      <c r="A80" s="28"/>
      <c r="B80" s="117"/>
      <c r="C80" s="117"/>
      <c r="D80" s="26" t="s">
        <v>21</v>
      </c>
      <c r="E80" s="27">
        <v>80</v>
      </c>
      <c r="F80" s="27">
        <v>100</v>
      </c>
      <c r="G80" s="92"/>
      <c r="H80" s="89"/>
      <c r="I80" s="89"/>
      <c r="J80" s="47"/>
      <c r="K80" s="92"/>
      <c r="L80" s="92"/>
    </row>
    <row r="81" spans="1:12" x14ac:dyDescent="0.25">
      <c r="A81" s="28"/>
      <c r="B81" s="117"/>
      <c r="C81" s="117"/>
      <c r="D81" s="26" t="s">
        <v>13</v>
      </c>
      <c r="E81" s="27">
        <v>65</v>
      </c>
      <c r="F81" s="27">
        <v>90</v>
      </c>
      <c r="G81" s="92"/>
      <c r="H81" s="89"/>
      <c r="I81" s="89"/>
      <c r="J81" s="47"/>
      <c r="K81" s="92"/>
      <c r="L81" s="92"/>
    </row>
    <row r="82" spans="1:12" x14ac:dyDescent="0.25">
      <c r="A82" s="28"/>
      <c r="B82" s="118"/>
      <c r="C82" s="118"/>
      <c r="D82" s="26" t="s">
        <v>14</v>
      </c>
      <c r="E82" s="27">
        <v>90</v>
      </c>
      <c r="F82" s="27">
        <v>100</v>
      </c>
      <c r="G82" s="93"/>
      <c r="H82" s="90"/>
      <c r="I82" s="90"/>
      <c r="J82" s="47"/>
      <c r="K82" s="93"/>
      <c r="L82" s="93"/>
    </row>
    <row r="83" spans="1:12" ht="49.5" x14ac:dyDescent="0.25">
      <c r="A83" s="71" t="s">
        <v>48</v>
      </c>
      <c r="B83" s="94" t="s">
        <v>11</v>
      </c>
      <c r="C83" s="97" t="s">
        <v>18</v>
      </c>
      <c r="D83" s="11" t="s">
        <v>19</v>
      </c>
      <c r="E83" s="38">
        <v>140</v>
      </c>
      <c r="F83" s="38">
        <v>170</v>
      </c>
      <c r="G83" s="137">
        <f>(K83+L83)/2</f>
        <v>114.58333333333334</v>
      </c>
      <c r="H83" s="100">
        <v>19</v>
      </c>
      <c r="I83" s="138">
        <f>(G83*H83)</f>
        <v>2177.0833333333335</v>
      </c>
      <c r="J83" s="39"/>
      <c r="K83" s="137">
        <f>(E83+E84+E85+E86+E87+E88)/6</f>
        <v>102.5</v>
      </c>
      <c r="L83" s="137">
        <f>(F83++F84+F85+F86+F87+F88)/6</f>
        <v>126.66666666666667</v>
      </c>
    </row>
    <row r="84" spans="1:12" x14ac:dyDescent="0.25">
      <c r="A84" s="20"/>
      <c r="B84" s="117"/>
      <c r="C84" s="117"/>
      <c r="D84" s="11" t="s">
        <v>16</v>
      </c>
      <c r="E84" s="38">
        <v>130</v>
      </c>
      <c r="F84" s="38">
        <v>160</v>
      </c>
      <c r="G84" s="92"/>
      <c r="H84" s="89"/>
      <c r="I84" s="89"/>
      <c r="J84" s="39"/>
      <c r="K84" s="92"/>
      <c r="L84" s="92"/>
    </row>
    <row r="85" spans="1:12" x14ac:dyDescent="0.25">
      <c r="A85" s="20"/>
      <c r="B85" s="117"/>
      <c r="C85" s="117"/>
      <c r="D85" s="11" t="s">
        <v>12</v>
      </c>
      <c r="E85" s="38">
        <v>110</v>
      </c>
      <c r="F85" s="38">
        <v>140</v>
      </c>
      <c r="G85" s="92"/>
      <c r="H85" s="89"/>
      <c r="I85" s="89"/>
      <c r="J85" s="39"/>
      <c r="K85" s="92"/>
      <c r="L85" s="92"/>
    </row>
    <row r="86" spans="1:12" x14ac:dyDescent="0.25">
      <c r="A86" s="20"/>
      <c r="B86" s="117"/>
      <c r="C86" s="117"/>
      <c r="D86" s="11" t="s">
        <v>21</v>
      </c>
      <c r="E86" s="38">
        <v>80</v>
      </c>
      <c r="F86" s="38">
        <v>100</v>
      </c>
      <c r="G86" s="92"/>
      <c r="H86" s="89"/>
      <c r="I86" s="89"/>
      <c r="J86" s="39"/>
      <c r="K86" s="92"/>
      <c r="L86" s="92"/>
    </row>
    <row r="87" spans="1:12" x14ac:dyDescent="0.25">
      <c r="A87" s="20"/>
      <c r="B87" s="117"/>
      <c r="C87" s="117"/>
      <c r="D87" s="11" t="s">
        <v>13</v>
      </c>
      <c r="E87" s="38">
        <v>65</v>
      </c>
      <c r="F87" s="38">
        <v>90</v>
      </c>
      <c r="G87" s="92"/>
      <c r="H87" s="89"/>
      <c r="I87" s="89"/>
      <c r="J87" s="39"/>
      <c r="K87" s="92"/>
      <c r="L87" s="92"/>
    </row>
    <row r="88" spans="1:12" x14ac:dyDescent="0.25">
      <c r="A88" s="20"/>
      <c r="B88" s="118"/>
      <c r="C88" s="118"/>
      <c r="D88" s="11" t="s">
        <v>14</v>
      </c>
      <c r="E88" s="38">
        <v>90</v>
      </c>
      <c r="F88" s="38">
        <v>100</v>
      </c>
      <c r="G88" s="93"/>
      <c r="H88" s="90"/>
      <c r="I88" s="90"/>
      <c r="J88" s="39"/>
      <c r="K88" s="93"/>
      <c r="L88" s="93"/>
    </row>
    <row r="92" spans="1:12" x14ac:dyDescent="0.25">
      <c r="L92" t="s">
        <v>52</v>
      </c>
    </row>
    <row r="93" spans="1:12" ht="21" x14ac:dyDescent="0.35">
      <c r="G93" s="57" t="s">
        <v>28</v>
      </c>
      <c r="H93" s="57">
        <f>(H2+H8+H9+H15+H21+H26+H27+H34+H41+H48+H55+H62+H63++H69+H70+H77+H83)</f>
        <v>126</v>
      </c>
      <c r="I93" s="58">
        <f>(I2+I8+I9+I15+I21+I26+I27+I34+I41+I48+I55+I62+I63+I69+I70+I77+I83)</f>
        <v>16723.988095238095</v>
      </c>
      <c r="K93" t="s">
        <v>51</v>
      </c>
      <c r="L93">
        <v>894.69</v>
      </c>
    </row>
    <row r="94" spans="1:12" ht="15.75" thickBot="1" x14ac:dyDescent="0.3">
      <c r="B94" t="s">
        <v>68</v>
      </c>
      <c r="G94" t="s">
        <v>29</v>
      </c>
      <c r="H94">
        <v>75</v>
      </c>
      <c r="K94" t="s">
        <v>53</v>
      </c>
      <c r="L94">
        <v>205.05</v>
      </c>
    </row>
    <row r="95" spans="1:12" x14ac:dyDescent="0.25">
      <c r="B95" s="73" t="s">
        <v>67</v>
      </c>
      <c r="C95" s="74">
        <v>16723.990000000002</v>
      </c>
      <c r="G95" t="s">
        <v>30</v>
      </c>
      <c r="H95">
        <v>23</v>
      </c>
      <c r="K95" t="s">
        <v>54</v>
      </c>
      <c r="L95">
        <v>465.98</v>
      </c>
    </row>
    <row r="96" spans="1:12" x14ac:dyDescent="0.25">
      <c r="B96" s="75" t="s">
        <v>72</v>
      </c>
      <c r="C96" s="76"/>
      <c r="G96" t="s">
        <v>31</v>
      </c>
      <c r="H96">
        <v>25</v>
      </c>
      <c r="K96" t="s">
        <v>55</v>
      </c>
      <c r="L96">
        <v>559.17999999999995</v>
      </c>
    </row>
    <row r="97" spans="1:13" x14ac:dyDescent="0.25">
      <c r="B97" s="75" t="s">
        <v>73</v>
      </c>
      <c r="C97" s="77">
        <v>455.12</v>
      </c>
      <c r="G97" t="s">
        <v>32</v>
      </c>
      <c r="H97">
        <v>3</v>
      </c>
      <c r="K97" t="s">
        <v>56</v>
      </c>
      <c r="L97">
        <v>447.34</v>
      </c>
    </row>
    <row r="98" spans="1:13" x14ac:dyDescent="0.25">
      <c r="B98" s="75" t="s">
        <v>75</v>
      </c>
      <c r="C98" s="77">
        <v>6710.86</v>
      </c>
      <c r="K98" t="s">
        <v>54</v>
      </c>
      <c r="L98">
        <v>419.38</v>
      </c>
    </row>
    <row r="99" spans="1:13" x14ac:dyDescent="0.25">
      <c r="B99" s="75"/>
      <c r="C99" s="77"/>
      <c r="G99" s="72" t="s">
        <v>50</v>
      </c>
      <c r="H99" s="72"/>
      <c r="I99" s="72"/>
      <c r="K99" t="s">
        <v>57</v>
      </c>
      <c r="L99">
        <v>503.26</v>
      </c>
    </row>
    <row r="100" spans="1:13" x14ac:dyDescent="0.25">
      <c r="B100" s="166" t="s">
        <v>74</v>
      </c>
      <c r="C100" s="167">
        <v>9558.01</v>
      </c>
      <c r="G100" s="72" t="s">
        <v>49</v>
      </c>
      <c r="H100" s="72"/>
      <c r="I100" s="72"/>
      <c r="K100" t="s">
        <v>58</v>
      </c>
      <c r="L100">
        <v>279.58999999999997</v>
      </c>
    </row>
    <row r="101" spans="1:13" x14ac:dyDescent="0.25">
      <c r="B101" s="165"/>
      <c r="K101" s="78" t="s">
        <v>59</v>
      </c>
      <c r="L101" s="78">
        <v>900</v>
      </c>
      <c r="M101" t="s">
        <v>71</v>
      </c>
    </row>
    <row r="102" spans="1:13" x14ac:dyDescent="0.25">
      <c r="K102" t="s">
        <v>60</v>
      </c>
      <c r="L102">
        <v>186.39</v>
      </c>
    </row>
    <row r="103" spans="1:13" x14ac:dyDescent="0.25">
      <c r="K103" t="s">
        <v>61</v>
      </c>
      <c r="L103">
        <v>300</v>
      </c>
    </row>
    <row r="104" spans="1:13" x14ac:dyDescent="0.25">
      <c r="K104" t="s">
        <v>62</v>
      </c>
      <c r="L104">
        <v>1400</v>
      </c>
    </row>
    <row r="105" spans="1:13" x14ac:dyDescent="0.25">
      <c r="K105" t="s">
        <v>69</v>
      </c>
      <c r="L105">
        <v>450</v>
      </c>
    </row>
    <row r="106" spans="1:13" x14ac:dyDescent="0.25">
      <c r="K106" t="s">
        <v>70</v>
      </c>
      <c r="L106">
        <v>600</v>
      </c>
    </row>
    <row r="107" spans="1:13" ht="15" customHeight="1" x14ac:dyDescent="0.25">
      <c r="K107" s="78" t="s">
        <v>65</v>
      </c>
      <c r="L107" s="78">
        <v>745.6</v>
      </c>
      <c r="M107" t="s">
        <v>71</v>
      </c>
    </row>
    <row r="108" spans="1:13" ht="33" customHeight="1" x14ac:dyDescent="0.25">
      <c r="H108" s="59"/>
      <c r="I108" s="59"/>
      <c r="J108" s="59"/>
      <c r="K108" s="59" t="s">
        <v>66</v>
      </c>
      <c r="L108" s="72">
        <f>(L93+L94+L95+L96+L97+L98+L99+L100+L101+L102+L103+L104+L105+L106+L107)</f>
        <v>8356.4600000000009</v>
      </c>
    </row>
    <row r="109" spans="1:13" x14ac:dyDescent="0.25">
      <c r="A109" s="146" t="s">
        <v>25</v>
      </c>
      <c r="B109" s="146"/>
      <c r="C109" s="146"/>
      <c r="D109" s="146"/>
      <c r="E109" s="146"/>
      <c r="F109" s="146"/>
      <c r="G109" s="48"/>
      <c r="H109" s="48"/>
      <c r="I109" s="48"/>
      <c r="J109" s="48"/>
      <c r="K109" s="48" t="s">
        <v>66</v>
      </c>
      <c r="L109" s="168">
        <v>6710.86</v>
      </c>
    </row>
    <row r="110" spans="1:13" x14ac:dyDescent="0.25">
      <c r="A110" s="146" t="s">
        <v>26</v>
      </c>
      <c r="B110" s="146"/>
      <c r="C110" s="146"/>
      <c r="D110" s="146"/>
      <c r="E110" s="48"/>
      <c r="F110" s="48"/>
      <c r="G110" s="48"/>
      <c r="H110" s="48"/>
      <c r="I110" s="48"/>
      <c r="J110" s="48"/>
      <c r="K110" s="48"/>
    </row>
    <row r="111" spans="1:13" x14ac:dyDescent="0.25">
      <c r="A111" s="145" t="s">
        <v>63</v>
      </c>
      <c r="B111" s="145"/>
      <c r="C111" s="145"/>
      <c r="D111" s="145"/>
      <c r="E111" s="145"/>
      <c r="F111" s="145"/>
      <c r="G111" s="145"/>
      <c r="H111" s="145"/>
      <c r="I111" s="145"/>
      <c r="J111" s="145"/>
      <c r="K111" s="145"/>
    </row>
    <row r="112" spans="1:13" x14ac:dyDescent="0.25">
      <c r="A112" s="79" t="s">
        <v>64</v>
      </c>
      <c r="B112" s="80"/>
      <c r="C112" s="80"/>
      <c r="D112" s="80"/>
      <c r="E112" s="80"/>
      <c r="F112" s="80"/>
      <c r="G112" s="80"/>
    </row>
  </sheetData>
  <mergeCells count="95">
    <mergeCell ref="C77:C82"/>
    <mergeCell ref="B83:B88"/>
    <mergeCell ref="C83:C88"/>
    <mergeCell ref="B34:B40"/>
    <mergeCell ref="B63:B68"/>
    <mergeCell ref="B77:B82"/>
    <mergeCell ref="C41:C47"/>
    <mergeCell ref="C48:C54"/>
    <mergeCell ref="C55:C61"/>
    <mergeCell ref="C34:C40"/>
    <mergeCell ref="A111:K111"/>
    <mergeCell ref="A109:F109"/>
    <mergeCell ref="A110:D110"/>
    <mergeCell ref="B9:B14"/>
    <mergeCell ref="G9:G14"/>
    <mergeCell ref="H9:H14"/>
    <mergeCell ref="I9:I14"/>
    <mergeCell ref="B21:B25"/>
    <mergeCell ref="B27:B33"/>
    <mergeCell ref="B41:B47"/>
    <mergeCell ref="B48:B54"/>
    <mergeCell ref="B55:B61"/>
    <mergeCell ref="C63:C68"/>
    <mergeCell ref="B70:B76"/>
    <mergeCell ref="C70:C76"/>
    <mergeCell ref="H77:H82"/>
    <mergeCell ref="I77:I82"/>
    <mergeCell ref="K77:K82"/>
    <mergeCell ref="L77:L82"/>
    <mergeCell ref="G83:G88"/>
    <mergeCell ref="H83:H88"/>
    <mergeCell ref="I83:I88"/>
    <mergeCell ref="K83:K88"/>
    <mergeCell ref="L83:L88"/>
    <mergeCell ref="G77:G82"/>
    <mergeCell ref="G70:G76"/>
    <mergeCell ref="H70:H76"/>
    <mergeCell ref="I70:I76"/>
    <mergeCell ref="K70:K76"/>
    <mergeCell ref="L70:L76"/>
    <mergeCell ref="G63:G68"/>
    <mergeCell ref="H63:H68"/>
    <mergeCell ref="I63:I68"/>
    <mergeCell ref="K63:K68"/>
    <mergeCell ref="L63:L68"/>
    <mergeCell ref="G55:G61"/>
    <mergeCell ref="H55:H61"/>
    <mergeCell ref="I55:I61"/>
    <mergeCell ref="K55:K61"/>
    <mergeCell ref="L55:L61"/>
    <mergeCell ref="G48:G54"/>
    <mergeCell ref="H48:H54"/>
    <mergeCell ref="I48:I54"/>
    <mergeCell ref="K48:K54"/>
    <mergeCell ref="L48:L54"/>
    <mergeCell ref="L27:L33"/>
    <mergeCell ref="G21:G25"/>
    <mergeCell ref="H21:H25"/>
    <mergeCell ref="H41:H47"/>
    <mergeCell ref="G41:G47"/>
    <mergeCell ref="I41:I47"/>
    <mergeCell ref="K41:K47"/>
    <mergeCell ref="L41:L47"/>
    <mergeCell ref="H34:H40"/>
    <mergeCell ref="G27:G33"/>
    <mergeCell ref="H27:H33"/>
    <mergeCell ref="I27:I33"/>
    <mergeCell ref="K27:K33"/>
    <mergeCell ref="C9:C14"/>
    <mergeCell ref="C21:C25"/>
    <mergeCell ref="C27:C33"/>
    <mergeCell ref="G34:G40"/>
    <mergeCell ref="B2:B7"/>
    <mergeCell ref="C2:C7"/>
    <mergeCell ref="K2:K7"/>
    <mergeCell ref="L2:L7"/>
    <mergeCell ref="G2:G7"/>
    <mergeCell ref="H2:H7"/>
    <mergeCell ref="I2:I7"/>
    <mergeCell ref="A112:G112"/>
    <mergeCell ref="L15:L20"/>
    <mergeCell ref="K9:K14"/>
    <mergeCell ref="L9:L14"/>
    <mergeCell ref="I21:I25"/>
    <mergeCell ref="K21:K25"/>
    <mergeCell ref="L21:L25"/>
    <mergeCell ref="K15:K20"/>
    <mergeCell ref="B15:B20"/>
    <mergeCell ref="C15:C20"/>
    <mergeCell ref="G15:G20"/>
    <mergeCell ref="H15:H20"/>
    <mergeCell ref="I15:I20"/>
    <mergeCell ref="I34:I40"/>
    <mergeCell ref="K34:K40"/>
    <mergeCell ref="L34:L4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 Paolucci</dc:creator>
  <cp:lastModifiedBy>Commercio</cp:lastModifiedBy>
  <dcterms:created xsi:type="dcterms:W3CDTF">2019-11-12T09:14:59Z</dcterms:created>
  <dcterms:modified xsi:type="dcterms:W3CDTF">2020-04-08T08:47:41Z</dcterms:modified>
</cp:coreProperties>
</file>