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regumb\ProgNegoziata\SERVIZIO\Programmazione 2014-2020\Strategia aree interne\AREA VALNERINA\APQ\FORMAT APQ ALLEGATI\APQ Valnerina_febbraio 2021\"/>
    </mc:Choice>
  </mc:AlternateContent>
  <bookViews>
    <workbookView minimized="1" xWindow="765" yWindow="705" windowWidth="19440" windowHeight="11520"/>
  </bookViews>
  <sheets>
    <sheet name="ALL 2B ElencoCompleto" sheetId="1" r:id="rId1"/>
  </sheets>
  <definedNames>
    <definedName name="_xlnm._FilterDatabase" localSheetId="0" hidden="1">'ALL 2B ElencoCompleto'!$A$7:$BO$51</definedName>
    <definedName name="_xlnm.Print_Area" localSheetId="0">'ALL 2B ElencoCompleto'!$A$1:$BT$75</definedName>
    <definedName name="_xlnm.Print_Titles" localSheetId="0">'ALL 2B ElencoCompleto'!$A:$D,'ALL 2B ElencoCompleto'!$7:$7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N28" i="1" l="1"/>
  <c r="E51" i="1" l="1"/>
  <c r="F51" i="1"/>
  <c r="G51" i="1"/>
  <c r="H51" i="1"/>
  <c r="I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I51" i="1"/>
  <c r="BM9" i="1"/>
  <c r="BN9" i="1"/>
  <c r="BO9" i="1"/>
  <c r="BM10" i="1"/>
  <c r="BN10" i="1"/>
  <c r="BO10" i="1"/>
  <c r="BM11" i="1"/>
  <c r="BN11" i="1"/>
  <c r="BO11" i="1"/>
  <c r="BM12" i="1"/>
  <c r="BN12" i="1"/>
  <c r="BO12" i="1"/>
  <c r="BM13" i="1"/>
  <c r="BN13" i="1"/>
  <c r="BO13" i="1"/>
  <c r="BM14" i="1"/>
  <c r="BN14" i="1"/>
  <c r="BO14" i="1"/>
  <c r="BM15" i="1"/>
  <c r="BN15" i="1"/>
  <c r="BO15" i="1"/>
  <c r="BM16" i="1"/>
  <c r="BM17" i="1"/>
  <c r="BN17" i="1"/>
  <c r="BO17" i="1"/>
  <c r="BM18" i="1"/>
  <c r="BN18" i="1"/>
  <c r="BO18" i="1"/>
  <c r="BM19" i="1"/>
  <c r="BN19" i="1"/>
  <c r="BO19" i="1"/>
  <c r="BM20" i="1"/>
  <c r="BN20" i="1"/>
  <c r="BO20" i="1"/>
  <c r="BN21" i="1"/>
  <c r="BO21" i="1"/>
  <c r="BM22" i="1"/>
  <c r="BN22" i="1"/>
  <c r="BO22" i="1"/>
  <c r="BM23" i="1"/>
  <c r="BN23" i="1"/>
  <c r="BO23" i="1"/>
  <c r="BM24" i="1"/>
  <c r="BN24" i="1"/>
  <c r="BO24" i="1"/>
  <c r="BN25" i="1"/>
  <c r="BN26" i="1"/>
  <c r="BO26" i="1"/>
  <c r="BN27" i="1"/>
  <c r="BO27" i="1"/>
  <c r="BM28" i="1"/>
  <c r="BL29" i="1"/>
  <c r="BM30" i="1"/>
  <c r="BM31" i="1"/>
  <c r="BN31" i="1"/>
  <c r="BO31" i="1"/>
  <c r="BL32" i="1"/>
  <c r="BM34" i="1"/>
  <c r="BN34" i="1"/>
  <c r="BM35" i="1"/>
  <c r="BN35" i="1"/>
  <c r="BO35" i="1"/>
  <c r="BL36" i="1"/>
  <c r="BM36" i="1"/>
  <c r="BN37" i="1"/>
  <c r="BO37" i="1"/>
  <c r="BM38" i="1"/>
  <c r="BN38" i="1"/>
  <c r="BM39" i="1"/>
  <c r="BN39" i="1"/>
  <c r="BL40" i="1"/>
  <c r="BM40" i="1"/>
  <c r="BO41" i="1"/>
  <c r="BL42" i="1"/>
  <c r="BM42" i="1"/>
  <c r="BN43" i="1"/>
  <c r="BO43" i="1"/>
  <c r="BN44" i="1"/>
  <c r="BN51" i="1" s="1"/>
  <c r="BN45" i="1"/>
  <c r="BO45" i="1"/>
  <c r="BM46" i="1"/>
  <c r="BN46" i="1"/>
  <c r="BM47" i="1"/>
  <c r="BM48" i="1"/>
  <c r="BN48" i="1"/>
  <c r="BM49" i="1"/>
  <c r="BM50" i="1"/>
  <c r="BO51" i="1" l="1"/>
  <c r="AH55" i="1"/>
  <c r="AG55" i="1"/>
  <c r="AF55" i="1"/>
  <c r="AE55" i="1"/>
  <c r="AD55" i="1"/>
  <c r="BM8" i="1"/>
  <c r="BM51" i="1" s="1"/>
  <c r="BL8" i="1"/>
  <c r="BL51" i="1" s="1"/>
  <c r="BK8" i="1"/>
  <c r="BK51" i="1" s="1"/>
  <c r="BJ8" i="1"/>
  <c r="BJ51" i="1" s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36" i="1"/>
  <c r="D51" i="1" l="1"/>
  <c r="J8" i="1"/>
  <c r="O8" i="1"/>
  <c r="P8" i="1"/>
  <c r="Q8" i="1"/>
  <c r="R8" i="1"/>
  <c r="S8" i="1"/>
  <c r="J9" i="1" l="1"/>
  <c r="L9" i="1"/>
  <c r="M9" i="1"/>
  <c r="N9" i="1"/>
  <c r="J10" i="1"/>
  <c r="L10" i="1"/>
  <c r="M10" i="1"/>
  <c r="N10" i="1"/>
  <c r="J11" i="1"/>
  <c r="L11" i="1"/>
  <c r="M11" i="1"/>
  <c r="N11" i="1"/>
  <c r="J12" i="1"/>
  <c r="L12" i="1"/>
  <c r="M12" i="1"/>
  <c r="N12" i="1"/>
  <c r="J13" i="1"/>
  <c r="L13" i="1"/>
  <c r="M13" i="1"/>
  <c r="N13" i="1"/>
  <c r="J14" i="1"/>
  <c r="L14" i="1"/>
  <c r="M14" i="1"/>
  <c r="N14" i="1"/>
  <c r="J15" i="1"/>
  <c r="L15" i="1"/>
  <c r="M15" i="1"/>
  <c r="N15" i="1"/>
  <c r="J16" i="1"/>
  <c r="L16" i="1"/>
  <c r="M16" i="1"/>
  <c r="N16" i="1"/>
  <c r="J17" i="1"/>
  <c r="L17" i="1"/>
  <c r="M17" i="1"/>
  <c r="N17" i="1"/>
  <c r="J18" i="1"/>
  <c r="L18" i="1"/>
  <c r="M18" i="1"/>
  <c r="N18" i="1"/>
  <c r="J19" i="1"/>
  <c r="L19" i="1"/>
  <c r="M19" i="1"/>
  <c r="N19" i="1"/>
  <c r="J20" i="1"/>
  <c r="L20" i="1"/>
  <c r="M20" i="1"/>
  <c r="N20" i="1"/>
  <c r="J21" i="1"/>
  <c r="L21" i="1"/>
  <c r="M21" i="1"/>
  <c r="N21" i="1"/>
  <c r="J22" i="1"/>
  <c r="L22" i="1"/>
  <c r="M22" i="1"/>
  <c r="N22" i="1"/>
  <c r="J23" i="1"/>
  <c r="L23" i="1"/>
  <c r="M23" i="1"/>
  <c r="N23" i="1"/>
  <c r="J24" i="1"/>
  <c r="L24" i="1"/>
  <c r="M24" i="1"/>
  <c r="N24" i="1"/>
  <c r="J25" i="1"/>
  <c r="L25" i="1"/>
  <c r="M25" i="1"/>
  <c r="N25" i="1"/>
  <c r="J26" i="1"/>
  <c r="L26" i="1"/>
  <c r="M26" i="1"/>
  <c r="N26" i="1"/>
  <c r="J27" i="1"/>
  <c r="L27" i="1"/>
  <c r="M27" i="1"/>
  <c r="N27" i="1"/>
  <c r="J28" i="1"/>
  <c r="L28" i="1"/>
  <c r="M28" i="1"/>
  <c r="N28" i="1"/>
  <c r="J29" i="1"/>
  <c r="L29" i="1"/>
  <c r="M29" i="1"/>
  <c r="N29" i="1"/>
  <c r="J30" i="1"/>
  <c r="L30" i="1"/>
  <c r="M30" i="1"/>
  <c r="N30" i="1"/>
  <c r="J31" i="1"/>
  <c r="L31" i="1"/>
  <c r="M31" i="1"/>
  <c r="N31" i="1"/>
  <c r="J32" i="1"/>
  <c r="L32" i="1"/>
  <c r="M32" i="1"/>
  <c r="N32" i="1"/>
  <c r="J33" i="1"/>
  <c r="L33" i="1"/>
  <c r="M33" i="1"/>
  <c r="N33" i="1"/>
  <c r="J34" i="1"/>
  <c r="L34" i="1"/>
  <c r="M34" i="1"/>
  <c r="N34" i="1"/>
  <c r="O9" i="1"/>
  <c r="P9" i="1"/>
  <c r="Q9" i="1"/>
  <c r="R9" i="1"/>
  <c r="S9" i="1"/>
  <c r="O10" i="1"/>
  <c r="P10" i="1"/>
  <c r="Q10" i="1"/>
  <c r="R10" i="1"/>
  <c r="S10" i="1"/>
  <c r="O11" i="1"/>
  <c r="P11" i="1"/>
  <c r="Q11" i="1"/>
  <c r="R11" i="1"/>
  <c r="S11" i="1"/>
  <c r="O12" i="1"/>
  <c r="P12" i="1"/>
  <c r="Q12" i="1"/>
  <c r="R12" i="1"/>
  <c r="S12" i="1"/>
  <c r="O13" i="1"/>
  <c r="P13" i="1"/>
  <c r="Q13" i="1"/>
  <c r="R13" i="1"/>
  <c r="S13" i="1"/>
  <c r="O14" i="1"/>
  <c r="P14" i="1"/>
  <c r="Q14" i="1"/>
  <c r="R14" i="1"/>
  <c r="S14" i="1"/>
  <c r="O15" i="1"/>
  <c r="P15" i="1"/>
  <c r="Q15" i="1"/>
  <c r="R15" i="1"/>
  <c r="S15" i="1"/>
  <c r="O16" i="1"/>
  <c r="P16" i="1"/>
  <c r="Q16" i="1"/>
  <c r="R16" i="1"/>
  <c r="S16" i="1"/>
  <c r="O17" i="1"/>
  <c r="P17" i="1"/>
  <c r="Q17" i="1"/>
  <c r="R17" i="1"/>
  <c r="S17" i="1"/>
  <c r="O18" i="1"/>
  <c r="P18" i="1"/>
  <c r="Q18" i="1"/>
  <c r="R18" i="1"/>
  <c r="S18" i="1"/>
  <c r="O19" i="1"/>
  <c r="P19" i="1"/>
  <c r="Q19" i="1"/>
  <c r="R19" i="1"/>
  <c r="S19" i="1"/>
  <c r="O20" i="1"/>
  <c r="P20" i="1"/>
  <c r="Q20" i="1"/>
  <c r="R20" i="1"/>
  <c r="S20" i="1"/>
  <c r="O21" i="1"/>
  <c r="P21" i="1"/>
  <c r="Q21" i="1"/>
  <c r="R21" i="1"/>
  <c r="S21" i="1"/>
  <c r="O22" i="1"/>
  <c r="P22" i="1"/>
  <c r="Q22" i="1"/>
  <c r="R22" i="1"/>
  <c r="S22" i="1"/>
  <c r="O23" i="1"/>
  <c r="P23" i="1"/>
  <c r="Q23" i="1"/>
  <c r="R23" i="1"/>
  <c r="S23" i="1"/>
  <c r="O24" i="1"/>
  <c r="P24" i="1"/>
  <c r="Q24" i="1"/>
  <c r="R24" i="1"/>
  <c r="S24" i="1"/>
  <c r="O25" i="1"/>
  <c r="P25" i="1"/>
  <c r="Q25" i="1"/>
  <c r="R25" i="1"/>
  <c r="S25" i="1"/>
  <c r="O26" i="1"/>
  <c r="P26" i="1"/>
  <c r="Q26" i="1"/>
  <c r="R26" i="1"/>
  <c r="S26" i="1"/>
  <c r="O27" i="1"/>
  <c r="P27" i="1"/>
  <c r="Q27" i="1"/>
  <c r="R27" i="1"/>
  <c r="S27" i="1"/>
  <c r="O28" i="1"/>
  <c r="P28" i="1"/>
  <c r="Q28" i="1"/>
  <c r="R28" i="1"/>
  <c r="S28" i="1"/>
  <c r="O29" i="1"/>
  <c r="P29" i="1"/>
  <c r="Q29" i="1"/>
  <c r="R29" i="1"/>
  <c r="S29" i="1"/>
  <c r="O30" i="1"/>
  <c r="P30" i="1"/>
  <c r="Q30" i="1"/>
  <c r="R30" i="1"/>
  <c r="S30" i="1"/>
  <c r="O31" i="1"/>
  <c r="P31" i="1"/>
  <c r="Q31" i="1"/>
  <c r="R31" i="1"/>
  <c r="S31" i="1"/>
  <c r="O32" i="1"/>
  <c r="P32" i="1"/>
  <c r="Q32" i="1"/>
  <c r="R32" i="1"/>
  <c r="S32" i="1"/>
  <c r="O33" i="1"/>
  <c r="P33" i="1"/>
  <c r="Q33" i="1"/>
  <c r="R33" i="1"/>
  <c r="S33" i="1"/>
  <c r="O34" i="1"/>
  <c r="P34" i="1"/>
  <c r="Q34" i="1"/>
  <c r="R34" i="1"/>
  <c r="S34" i="1"/>
  <c r="S35" i="1"/>
  <c r="S50" i="1"/>
  <c r="R51" i="1" l="1"/>
  <c r="Q51" i="1"/>
  <c r="J51" i="1"/>
  <c r="O51" i="1"/>
  <c r="P51" i="1"/>
  <c r="S51" i="1"/>
  <c r="T55" i="1"/>
  <c r="W55" i="1"/>
  <c r="X55" i="1"/>
  <c r="V55" i="1"/>
  <c r="U55" i="1"/>
  <c r="K34" i="1"/>
  <c r="K32" i="1"/>
  <c r="K30" i="1"/>
  <c r="K28" i="1"/>
  <c r="K26" i="1"/>
  <c r="K24" i="1"/>
  <c r="K22" i="1"/>
  <c r="K20" i="1"/>
  <c r="K18" i="1"/>
  <c r="BH18" i="1"/>
  <c r="K16" i="1"/>
  <c r="K14" i="1"/>
  <c r="K12" i="1"/>
  <c r="K10" i="1"/>
  <c r="BH10" i="1"/>
  <c r="K33" i="1"/>
  <c r="K31" i="1"/>
  <c r="K29" i="1"/>
  <c r="K25" i="1"/>
  <c r="K23" i="1"/>
  <c r="K21" i="1"/>
  <c r="K17" i="1"/>
  <c r="BH17" i="1"/>
  <c r="K15" i="1"/>
  <c r="K13" i="1"/>
  <c r="K11" i="1"/>
  <c r="K9" i="1"/>
  <c r="BH15" i="1"/>
  <c r="BH19" i="1"/>
  <c r="K27" i="1"/>
  <c r="K19" i="1"/>
  <c r="BH21" i="1" l="1"/>
  <c r="BH23" i="1"/>
  <c r="BH25" i="1"/>
  <c r="BH27" i="1"/>
  <c r="BH9" i="1"/>
  <c r="BH11" i="1"/>
  <c r="BH13" i="1"/>
  <c r="BH29" i="1"/>
  <c r="BH31" i="1"/>
  <c r="BH33" i="1"/>
  <c r="BH35" i="1"/>
  <c r="BH12" i="1"/>
  <c r="BH14" i="1"/>
  <c r="BH16" i="1"/>
  <c r="BH20" i="1"/>
  <c r="BH22" i="1"/>
  <c r="BH24" i="1"/>
  <c r="BH26" i="1"/>
  <c r="BH28" i="1"/>
  <c r="BH30" i="1"/>
  <c r="BH32" i="1"/>
  <c r="BH34" i="1"/>
  <c r="K8" i="1"/>
  <c r="K51" i="1" s="1"/>
  <c r="L8" i="1"/>
  <c r="L51" i="1" s="1"/>
  <c r="M8" i="1" l="1"/>
  <c r="M51" i="1" s="1"/>
  <c r="N8" i="1"/>
  <c r="N51" i="1" s="1"/>
  <c r="BH8" i="1" l="1"/>
  <c r="BH51" i="1" s="1"/>
</calcChain>
</file>

<file path=xl/sharedStrings.xml><?xml version="1.0" encoding="utf-8"?>
<sst xmlns="http://schemas.openxmlformats.org/spreadsheetml/2006/main" count="210" uniqueCount="102">
  <si>
    <t>Piano finanziario per annualità degli interventi</t>
  </si>
  <si>
    <t>Costo intervento</t>
  </si>
  <si>
    <t>LS</t>
  </si>
  <si>
    <t>FESR</t>
  </si>
  <si>
    <t>FSE</t>
  </si>
  <si>
    <t>Prog.</t>
  </si>
  <si>
    <t>FEASR</t>
  </si>
  <si>
    <t>Totali</t>
  </si>
  <si>
    <t>Titolo intervento</t>
  </si>
  <si>
    <t>Struttura regionale di riferimento</t>
  </si>
  <si>
    <t>Codice Intervento</t>
  </si>
  <si>
    <t>SA</t>
  </si>
  <si>
    <t>LS=Legge di stabilità</t>
  </si>
  <si>
    <t>ALLEGATO 2b</t>
  </si>
  <si>
    <t xml:space="preserve">SA=Soggetto Attuatore ( IN REGIME DI COFINANZIAMENTO) </t>
  </si>
  <si>
    <t>Coefficienti per riparto</t>
  </si>
  <si>
    <t>Totali per anno</t>
  </si>
  <si>
    <t>ID</t>
  </si>
  <si>
    <t>TOTALI</t>
  </si>
  <si>
    <t>AS.01</t>
  </si>
  <si>
    <t>AS.02</t>
  </si>
  <si>
    <t>AS. 03</t>
  </si>
  <si>
    <t>IS.01</t>
  </si>
  <si>
    <t>IS.02.a</t>
  </si>
  <si>
    <t>IS.02.b</t>
  </si>
  <si>
    <t>IS.02.c</t>
  </si>
  <si>
    <t>IS.02.d</t>
  </si>
  <si>
    <t>IS.03</t>
  </si>
  <si>
    <t>IS.04 a</t>
  </si>
  <si>
    <t>IS.04 b</t>
  </si>
  <si>
    <t>IS.04 c</t>
  </si>
  <si>
    <t>IS.05</t>
  </si>
  <si>
    <t>IS.06</t>
  </si>
  <si>
    <t>IS.07</t>
  </si>
  <si>
    <t>IS.08</t>
  </si>
  <si>
    <t>SL.2.1</t>
  </si>
  <si>
    <t>SL.2.2</t>
  </si>
  <si>
    <t>SL.2.3</t>
  </si>
  <si>
    <t>SL.3.5</t>
  </si>
  <si>
    <t>Interventi per il rafforzamento della cooperazione e gestione di funzioni e servizi in forma associata tra enti locali.</t>
  </si>
  <si>
    <t>Attività di assistenza tecnica e di gestione, monitoraggio e
valutazione della strategia area interna</t>
  </si>
  <si>
    <t>Scheda fondo di progettazione</t>
  </si>
  <si>
    <t>CABINA DI REGIA (RESIDENZIALITA’ DEI DOCENTI)</t>
  </si>
  <si>
    <t xml:space="preserve">LABORATORI DIDATTICI TERRITORIALI - SCUOLA PRIMARIA </t>
  </si>
  <si>
    <t>LABORATORI LINGUISTICI - SCUOLA SECONDARIA DI PRIMO GRADO</t>
  </si>
  <si>
    <t>LABORATORIO - SCUOLA SECONDARIA DI SECONDO GRADO - REALIZZAZIONE AZIENDA AGRICOLA</t>
  </si>
  <si>
    <t>POTENZIAMENTO DELL’INDIRIZZO “ENOGASTRONOMIA E OSPITALITA’ ALBERGHIERA" - SCUOLA SECONDARIA DI SECONDO GRADO</t>
  </si>
  <si>
    <t>LABORATORI TERRITORIALI - SCUOLA D'INFANZIA</t>
  </si>
  <si>
    <t>Mobility management</t>
  </si>
  <si>
    <t>Strutturazione del servizio di trasporto scolastico d'Area</t>
  </si>
  <si>
    <t>Strutturazione di un nuovo servizio di Trasporto sociale</t>
  </si>
  <si>
    <t>Ausili per la Mobilità nei borghi storici</t>
  </si>
  <si>
    <t>Potenziamento dei servizi sanitari di prossimità – PES – PUNTI EROGAZIONE SERVIZI</t>
  </si>
  <si>
    <t>Potenziamento dei servizi di prossimità – Farmacie rurali</t>
  </si>
  <si>
    <t>Telemedicina e teleassistenza</t>
  </si>
  <si>
    <t>Elisoccorso</t>
  </si>
  <si>
    <t>Interventi di rafforzamento dell’economia sociale. Azioni innovative di welfare territoriale ‐ Progetti sperimentali del terzo settore</t>
  </si>
  <si>
    <t>Reti di comunità: interventi di implementazione di servizi di prossimità</t>
  </si>
  <si>
    <t>Connessione agli Itinerari regionali per una rete di mobilità dolce e piccole infrastrutture per l’accoglienza turistica slow</t>
  </si>
  <si>
    <t>Sostegno e creazione/sviluppo di imprese extra-agricole nei settori commerciale-artigianale, turistico-servizio-innovazione tecnologica a servizio della mobilità dolce</t>
  </si>
  <si>
    <t>Sostegno agli investimenti delle imprese culturali, creative e dello spettacolo</t>
  </si>
  <si>
    <t>Promozione turistica mediante cooperazione di piccoli operatori privati del settore turistico, piccoli operatori agrituristici e piccoli operatori di servizi connessi al turismo</t>
  </si>
  <si>
    <t>Supporto allo sviluppo di prodotti e servizi complementari alla valorizzazione di identificati attrattori culturali e naturali del territorio, anche attraverso l’integrazione tra imprese delle filiere culturali, turistiche, sportive, creative e dello spettacolo, e delle filiere dei prodotti tradizionali e tipici.</t>
  </si>
  <si>
    <t>Progetto per il sostegno a forme di cooperazione nella filiera agro alimentare per la creazione e lo sviluppo di filiere corte e mercati locali e sostegno ad attività promozionali.</t>
  </si>
  <si>
    <t>Formazione nel territorio per favorire e incoraggiare
l’apprendimento lungo tutto l’arco della vita e la formazione professionale nel settore agricolo e forestale</t>
  </si>
  <si>
    <t>Sostegno agli investimenti per il miglioramento delle prestazioni e della sostenibilità globale delle aziende agricole, la trasformazione, commercializzazione e/o lo sviluppo dei prodotti agricoli.</t>
  </si>
  <si>
    <t>Valorizzazione dei Siti Naturalistici e sistemi di connessione in rete degli stessi anche per la fruizione turistica sostenibile</t>
  </si>
  <si>
    <t>Centro internazionale di studi e manifestazioni del fantastico</t>
  </si>
  <si>
    <t>CIRCUITO MUSEALE DI CASCIA</t>
  </si>
  <si>
    <t>Teatri e Sale Polivalenti Diffusi</t>
  </si>
  <si>
    <t>LABORATORIO - SCUOLA SECONDARIA DI SECONDO GRADO - NORCIA</t>
  </si>
  <si>
    <t>PROGETTO MENSA E LUDOTECA – MONTELEONE DI SPOLETO</t>
  </si>
  <si>
    <t>SERVIZI EDUCATIVI PER LA PRIMA INFANZIA - CENTRO BAMBINI E BAMBINE “PICCOLI PASSI” - CASCIA</t>
  </si>
  <si>
    <t xml:space="preserve">SERVIZI EDUCATIVI PER LA PRIMA INFANZIA - CENTRO BAMBINI E BAMBINE - SCHEGGINO </t>
  </si>
  <si>
    <t>MO.01</t>
  </si>
  <si>
    <t>MO.02</t>
  </si>
  <si>
    <t>MO.03</t>
  </si>
  <si>
    <t>MO.04</t>
  </si>
  <si>
    <t>SS.01</t>
  </si>
  <si>
    <t>SS.02</t>
  </si>
  <si>
    <t>Emergenza/Urgenza. Acquisto ambulanze</t>
  </si>
  <si>
    <t>SS.03</t>
  </si>
  <si>
    <t>SS.04a</t>
  </si>
  <si>
    <t>Potenziamento Assistenza Domiciliare Integrata  (ADI) - infermiere di comunità</t>
  </si>
  <si>
    <t>SS.04b</t>
  </si>
  <si>
    <t>Potenziamento dell'Assistenza Domiciliare Integrata (ADI) - Acquisto di autovetture</t>
  </si>
  <si>
    <t>SS.05</t>
  </si>
  <si>
    <t>SS.06</t>
  </si>
  <si>
    <t>SS.07</t>
  </si>
  <si>
    <t>Guardia medica - Comune di Preci</t>
  </si>
  <si>
    <t>SS.08</t>
  </si>
  <si>
    <t>SS.09</t>
  </si>
  <si>
    <t>SL.1.1</t>
  </si>
  <si>
    <t>SL.1.2</t>
  </si>
  <si>
    <t>SL.1.3</t>
  </si>
  <si>
    <t>SL.1.4</t>
  </si>
  <si>
    <t>SL.1.5</t>
  </si>
  <si>
    <t>SL.3.1</t>
  </si>
  <si>
    <t>SL.3.2</t>
  </si>
  <si>
    <t>Il Museo de La Castellina di Norcia</t>
  </si>
  <si>
    <t>SL.3.3</t>
  </si>
  <si>
    <t>SL.3.4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</si>
</sst>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21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9" xfId="2" applyNumberFormat="1" applyFont="1" applyBorder="1" applyAlignment="1">
      <alignment horizontal="center" vertical="center"/>
    </xf>
    <xf numFmtId="0" fontId="5" fillId="0" borderId="10" xfId="2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23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19" xfId="1" applyFont="1" applyBorder="1" applyAlignment="1">
      <alignment horizontal="center" vertical="center"/>
    </xf>
    <xf numFmtId="43" fontId="3" fillId="0" borderId="24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39" xfId="1" applyFont="1" applyBorder="1" applyAlignment="1">
      <alignment horizontal="center" vertical="center"/>
    </xf>
    <xf numFmtId="43" fontId="3" fillId="0" borderId="18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37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3" fillId="0" borderId="37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26" xfId="1" applyFont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3" fontId="3" fillId="0" borderId="43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44" xfId="1" applyFont="1" applyBorder="1" applyAlignment="1">
      <alignment horizontal="center" vertical="center"/>
    </xf>
    <xf numFmtId="43" fontId="3" fillId="0" borderId="45" xfId="1" applyFont="1" applyBorder="1" applyAlignment="1">
      <alignment horizontal="center" vertical="center"/>
    </xf>
    <xf numFmtId="43" fontId="3" fillId="0" borderId="46" xfId="1" applyFont="1" applyBorder="1" applyAlignment="1">
      <alignment horizontal="center" vertical="center"/>
    </xf>
    <xf numFmtId="43" fontId="3" fillId="0" borderId="47" xfId="1" applyFont="1" applyBorder="1" applyAlignment="1">
      <alignment horizontal="center" vertical="center"/>
    </xf>
    <xf numFmtId="43" fontId="3" fillId="0" borderId="48" xfId="1" applyFont="1" applyBorder="1" applyAlignment="1">
      <alignment horizontal="center" vertical="center"/>
    </xf>
    <xf numFmtId="43" fontId="3" fillId="0" borderId="45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43" fontId="3" fillId="0" borderId="8" xfId="0" applyNumberFormat="1" applyFont="1" applyBorder="1" applyAlignment="1">
      <alignment horizontal="center" vertical="center"/>
    </xf>
    <xf numFmtId="43" fontId="3" fillId="0" borderId="9" xfId="0" applyNumberFormat="1" applyFont="1" applyBorder="1" applyAlignment="1">
      <alignment horizontal="center" vertical="center"/>
    </xf>
    <xf numFmtId="43" fontId="3" fillId="0" borderId="10" xfId="0" applyNumberFormat="1" applyFont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9" xfId="0" applyNumberFormat="1" applyFont="1" applyBorder="1"/>
    <xf numFmtId="4" fontId="4" fillId="0" borderId="10" xfId="0" applyNumberFormat="1" applyFont="1" applyBorder="1"/>
    <xf numFmtId="0" fontId="7" fillId="0" borderId="33" xfId="0" applyFont="1" applyFill="1" applyBorder="1" applyAlignment="1">
      <alignment horizontal="left" vertical="center" wrapText="1"/>
    </xf>
    <xf numFmtId="4" fontId="7" fillId="0" borderId="14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left" vertical="center" wrapText="1"/>
    </xf>
    <xf numFmtId="4" fontId="7" fillId="0" borderId="38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center" wrapText="1"/>
    </xf>
    <xf numFmtId="4" fontId="7" fillId="2" borderId="38" xfId="0" applyNumberFormat="1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0" fontId="7" fillId="0" borderId="41" xfId="0" applyFont="1" applyFill="1" applyBorder="1" applyAlignment="1">
      <alignment horizontal="left" vertical="center" wrapText="1"/>
    </xf>
    <xf numFmtId="4" fontId="7" fillId="0" borderId="42" xfId="0" applyNumberFormat="1" applyFont="1" applyFill="1" applyBorder="1" applyAlignment="1">
      <alignment horizontal="center" vertical="center" wrapText="1"/>
    </xf>
    <xf numFmtId="4" fontId="9" fillId="0" borderId="29" xfId="0" applyNumberFormat="1" applyFont="1" applyFill="1" applyBorder="1" applyAlignment="1">
      <alignment horizontal="center" vertical="center"/>
    </xf>
    <xf numFmtId="4" fontId="9" fillId="0" borderId="36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32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3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43" fontId="3" fillId="0" borderId="40" xfId="1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43" fontId="3" fillId="0" borderId="49" xfId="1" applyFont="1" applyBorder="1" applyAlignment="1">
      <alignment horizontal="center" vertical="center"/>
    </xf>
    <xf numFmtId="43" fontId="6" fillId="0" borderId="27" xfId="1" applyFont="1" applyBorder="1" applyAlignment="1">
      <alignment horizontal="center" vertical="center"/>
    </xf>
    <xf numFmtId="43" fontId="6" fillId="0" borderId="28" xfId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6">
    <cellStyle name="Migliaia" xfId="1" builtinId="3"/>
    <cellStyle name="Migliaia 2" xfId="3"/>
    <cellStyle name="Migliaia 3" xfId="5"/>
    <cellStyle name="Normale" xfId="0" builtinId="0"/>
    <cellStyle name="Normale 2" xfId="2"/>
    <cellStyle name="Norm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55"/>
  <sheetViews>
    <sheetView tabSelected="1" view="pageBreakPreview" zoomScale="57" zoomScaleNormal="80" zoomScaleSheetLayoutView="57" zoomScalePageLayoutView="80" workbookViewId="0">
      <pane xSplit="4" ySplit="7" topLeftCell="AR8" activePane="bottomRight" state="frozen"/>
      <selection pane="topRight" activeCell="F1" sqref="F1"/>
      <selection pane="bottomLeft" activeCell="A8" sqref="A8"/>
      <selection pane="bottomRight" activeCell="AW30" sqref="AW30"/>
    </sheetView>
  </sheetViews>
  <sheetFormatPr defaultColWidth="8.85546875" defaultRowHeight="14.25" x14ac:dyDescent="0.2"/>
  <cols>
    <col min="1" max="1" width="11.28515625" style="1" customWidth="1"/>
    <col min="2" max="2" width="17.5703125" style="1" customWidth="1"/>
    <col min="3" max="3" width="48.85546875" style="1" customWidth="1"/>
    <col min="4" max="4" width="20.140625" style="1" customWidth="1"/>
    <col min="5" max="10" width="13.28515625" style="1" hidden="1" customWidth="1"/>
    <col min="11" max="11" width="13.85546875" style="1" hidden="1" customWidth="1"/>
    <col min="12" max="14" width="13.28515625" style="1" hidden="1" customWidth="1"/>
    <col min="15" max="15" width="14.7109375" style="1" hidden="1" customWidth="1"/>
    <col min="16" max="16" width="13.85546875" style="1" hidden="1" customWidth="1"/>
    <col min="17" max="17" width="13.28515625" style="1" hidden="1" customWidth="1"/>
    <col min="18" max="18" width="13.85546875" style="1" hidden="1" customWidth="1"/>
    <col min="19" max="19" width="0.140625" style="1" customWidth="1"/>
    <col min="20" max="20" width="17.7109375" style="1" hidden="1" customWidth="1"/>
    <col min="21" max="24" width="13.85546875" style="1" hidden="1" customWidth="1"/>
    <col min="25" max="29" width="17.28515625" style="1" hidden="1" customWidth="1"/>
    <col min="30" max="30" width="17.7109375" style="1" bestFit="1" customWidth="1"/>
    <col min="31" max="31" width="18.140625" style="1" bestFit="1" customWidth="1"/>
    <col min="32" max="32" width="17.42578125" style="1" bestFit="1" customWidth="1"/>
    <col min="33" max="33" width="18.140625" style="1" bestFit="1" customWidth="1"/>
    <col min="34" max="34" width="15.85546875" style="1" customWidth="1"/>
    <col min="35" max="35" width="13.85546875" style="1" bestFit="1" customWidth="1"/>
    <col min="36" max="36" width="15.7109375" style="1" bestFit="1" customWidth="1"/>
    <col min="37" max="37" width="13.85546875" style="1" bestFit="1" customWidth="1"/>
    <col min="38" max="38" width="13" style="1" bestFit="1" customWidth="1"/>
    <col min="39" max="39" width="12.85546875" style="1" bestFit="1" customWidth="1"/>
    <col min="40" max="40" width="18.28515625" style="1" customWidth="1"/>
    <col min="41" max="41" width="24.42578125" style="1" customWidth="1"/>
    <col min="42" max="42" width="24.5703125" style="1" customWidth="1"/>
    <col min="43" max="43" width="19.28515625" style="1" customWidth="1"/>
    <col min="44" max="44" width="17" style="1" customWidth="1"/>
    <col min="45" max="45" width="17.7109375" style="1" customWidth="1"/>
    <col min="46" max="46" width="21.5703125" style="1" customWidth="1"/>
    <col min="47" max="47" width="17.28515625" style="1" customWidth="1"/>
    <col min="48" max="48" width="22" style="1" customWidth="1"/>
    <col min="49" max="49" width="16.28515625" style="1" customWidth="1"/>
    <col min="50" max="50" width="17.85546875" style="1" customWidth="1"/>
    <col min="51" max="51" width="27" style="1" customWidth="1"/>
    <col min="52" max="52" width="18.42578125" style="1" customWidth="1"/>
    <col min="53" max="53" width="20.5703125" style="1" customWidth="1"/>
    <col min="54" max="54" width="18.140625" style="1" customWidth="1"/>
    <col min="55" max="55" width="16.7109375" style="1" customWidth="1"/>
    <col min="56" max="56" width="21.7109375" style="1" customWidth="1"/>
    <col min="57" max="57" width="18.7109375" style="1" customWidth="1"/>
    <col min="58" max="58" width="18.28515625" style="1" customWidth="1"/>
    <col min="59" max="59" width="15.7109375" style="1" customWidth="1"/>
    <col min="60" max="60" width="19.28515625" style="1" customWidth="1"/>
    <col min="61" max="61" width="13.85546875" style="1" customWidth="1"/>
    <col min="62" max="62" width="13" style="1" customWidth="1"/>
    <col min="63" max="63" width="13.7109375" style="1" customWidth="1"/>
    <col min="64" max="64" width="15.85546875" style="1" customWidth="1"/>
    <col min="65" max="65" width="17.85546875" style="1" customWidth="1"/>
    <col min="66" max="66" width="17.5703125" style="1" customWidth="1"/>
    <col min="67" max="67" width="20.140625" style="1" customWidth="1"/>
    <col min="68" max="16384" width="8.85546875" style="1"/>
  </cols>
  <sheetData>
    <row r="1" spans="1:67" ht="15" x14ac:dyDescent="0.25">
      <c r="B1" s="3" t="s">
        <v>13</v>
      </c>
      <c r="D1" s="2"/>
    </row>
    <row r="2" spans="1:67" ht="15" x14ac:dyDescent="0.25">
      <c r="B2" s="3" t="s">
        <v>0</v>
      </c>
      <c r="D2" s="2"/>
    </row>
    <row r="3" spans="1:67" ht="15" x14ac:dyDescent="0.25">
      <c r="B3" s="3"/>
      <c r="D3" s="2"/>
      <c r="T3" s="1" t="s">
        <v>12</v>
      </c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113"/>
      <c r="AT3" s="113"/>
      <c r="AU3" s="113"/>
      <c r="AV3" s="113"/>
      <c r="AW3" s="113"/>
    </row>
    <row r="4" spans="1:67" ht="15" x14ac:dyDescent="0.2">
      <c r="B4" s="5"/>
      <c r="D4" s="2"/>
      <c r="T4" s="1" t="s">
        <v>14</v>
      </c>
    </row>
    <row r="5" spans="1:67" ht="15.75" thickBot="1" x14ac:dyDescent="0.3">
      <c r="B5" s="3" t="s">
        <v>9</v>
      </c>
      <c r="D5" s="2"/>
    </row>
    <row r="6" spans="1:67" ht="15.75" thickBot="1" x14ac:dyDescent="0.3">
      <c r="D6" s="2"/>
      <c r="E6" s="106" t="s">
        <v>15</v>
      </c>
      <c r="F6" s="107"/>
      <c r="G6" s="107"/>
      <c r="H6" s="107"/>
      <c r="I6" s="107"/>
      <c r="J6" s="6"/>
      <c r="K6" s="6"/>
      <c r="L6" s="6"/>
      <c r="M6" s="6"/>
      <c r="N6" s="6"/>
      <c r="O6" s="6"/>
      <c r="P6" s="6"/>
      <c r="Q6" s="6"/>
      <c r="R6" s="6"/>
      <c r="S6" s="6"/>
      <c r="T6" s="108">
        <v>2016</v>
      </c>
      <c r="U6" s="109"/>
      <c r="V6" s="109"/>
      <c r="W6" s="109"/>
      <c r="X6" s="110"/>
      <c r="Y6" s="108">
        <v>2017</v>
      </c>
      <c r="Z6" s="109"/>
      <c r="AA6" s="109"/>
      <c r="AB6" s="109"/>
      <c r="AC6" s="109"/>
      <c r="AD6" s="108">
        <v>2018</v>
      </c>
      <c r="AE6" s="109"/>
      <c r="AF6" s="109"/>
      <c r="AG6" s="109"/>
      <c r="AH6" s="110"/>
      <c r="AI6" s="108">
        <v>2019</v>
      </c>
      <c r="AJ6" s="109"/>
      <c r="AK6" s="109"/>
      <c r="AL6" s="109"/>
      <c r="AM6" s="110"/>
      <c r="AN6" s="108">
        <v>2020</v>
      </c>
      <c r="AO6" s="109"/>
      <c r="AP6" s="109"/>
      <c r="AQ6" s="109"/>
      <c r="AR6" s="110"/>
      <c r="AS6" s="108">
        <v>2021</v>
      </c>
      <c r="AT6" s="109"/>
      <c r="AU6" s="109"/>
      <c r="AV6" s="109"/>
      <c r="AW6" s="110"/>
      <c r="AX6" s="108">
        <v>2022</v>
      </c>
      <c r="AY6" s="109"/>
      <c r="AZ6" s="109"/>
      <c r="BA6" s="109"/>
      <c r="BB6" s="110"/>
      <c r="BC6" s="108">
        <v>2023</v>
      </c>
      <c r="BD6" s="109"/>
      <c r="BE6" s="109"/>
      <c r="BF6" s="109"/>
      <c r="BG6" s="110"/>
      <c r="BH6" s="7" t="s">
        <v>7</v>
      </c>
      <c r="BI6" s="8"/>
      <c r="BJ6" s="111" t="s">
        <v>16</v>
      </c>
      <c r="BK6" s="111"/>
      <c r="BL6" s="111"/>
      <c r="BM6" s="111"/>
      <c r="BN6" s="111"/>
      <c r="BO6" s="112"/>
    </row>
    <row r="7" spans="1:67" ht="30.75" thickBot="1" x14ac:dyDescent="0.25">
      <c r="A7" s="9" t="s">
        <v>5</v>
      </c>
      <c r="B7" s="10" t="s">
        <v>10</v>
      </c>
      <c r="C7" s="11" t="s">
        <v>8</v>
      </c>
      <c r="D7" s="12" t="s">
        <v>1</v>
      </c>
      <c r="E7" s="13" t="s">
        <v>2</v>
      </c>
      <c r="F7" s="10" t="s">
        <v>3</v>
      </c>
      <c r="G7" s="10" t="s">
        <v>4</v>
      </c>
      <c r="H7" s="10" t="s">
        <v>6</v>
      </c>
      <c r="I7" s="14" t="s">
        <v>11</v>
      </c>
      <c r="J7" s="15" t="s">
        <v>2</v>
      </c>
      <c r="K7" s="15" t="s">
        <v>3</v>
      </c>
      <c r="L7" s="15" t="s">
        <v>4</v>
      </c>
      <c r="M7" s="15" t="s">
        <v>6</v>
      </c>
      <c r="N7" s="15" t="s">
        <v>11</v>
      </c>
      <c r="O7" s="15" t="s">
        <v>2</v>
      </c>
      <c r="P7" s="15" t="s">
        <v>3</v>
      </c>
      <c r="Q7" s="15" t="s">
        <v>4</v>
      </c>
      <c r="R7" s="15" t="s">
        <v>6</v>
      </c>
      <c r="S7" s="15" t="s">
        <v>11</v>
      </c>
      <c r="T7" s="16" t="s">
        <v>2</v>
      </c>
      <c r="U7" s="17" t="s">
        <v>3</v>
      </c>
      <c r="V7" s="17" t="s">
        <v>4</v>
      </c>
      <c r="W7" s="17" t="s">
        <v>6</v>
      </c>
      <c r="X7" s="18" t="s">
        <v>11</v>
      </c>
      <c r="Y7" s="19" t="s">
        <v>2</v>
      </c>
      <c r="Z7" s="20" t="s">
        <v>3</v>
      </c>
      <c r="AA7" s="20" t="s">
        <v>4</v>
      </c>
      <c r="AB7" s="20" t="s">
        <v>6</v>
      </c>
      <c r="AC7" s="21" t="s">
        <v>11</v>
      </c>
      <c r="AD7" s="19" t="s">
        <v>2</v>
      </c>
      <c r="AE7" s="20" t="s">
        <v>3</v>
      </c>
      <c r="AF7" s="20" t="s">
        <v>4</v>
      </c>
      <c r="AG7" s="20" t="s">
        <v>6</v>
      </c>
      <c r="AH7" s="22" t="s">
        <v>11</v>
      </c>
      <c r="AI7" s="19" t="s">
        <v>2</v>
      </c>
      <c r="AJ7" s="20" t="s">
        <v>3</v>
      </c>
      <c r="AK7" s="20" t="s">
        <v>4</v>
      </c>
      <c r="AL7" s="20" t="s">
        <v>6</v>
      </c>
      <c r="AM7" s="22" t="s">
        <v>11</v>
      </c>
      <c r="AN7" s="19" t="s">
        <v>2</v>
      </c>
      <c r="AO7" s="20" t="s">
        <v>3</v>
      </c>
      <c r="AP7" s="20" t="s">
        <v>4</v>
      </c>
      <c r="AQ7" s="20" t="s">
        <v>6</v>
      </c>
      <c r="AR7" s="22" t="s">
        <v>11</v>
      </c>
      <c r="AS7" s="19" t="s">
        <v>2</v>
      </c>
      <c r="AT7" s="20" t="s">
        <v>3</v>
      </c>
      <c r="AU7" s="20" t="s">
        <v>4</v>
      </c>
      <c r="AV7" s="20" t="s">
        <v>6</v>
      </c>
      <c r="AW7" s="22" t="s">
        <v>11</v>
      </c>
      <c r="AX7" s="19" t="s">
        <v>2</v>
      </c>
      <c r="AY7" s="20" t="s">
        <v>3</v>
      </c>
      <c r="AZ7" s="20" t="s">
        <v>4</v>
      </c>
      <c r="BA7" s="20" t="s">
        <v>6</v>
      </c>
      <c r="BB7" s="22" t="s">
        <v>11</v>
      </c>
      <c r="BC7" s="19" t="s">
        <v>2</v>
      </c>
      <c r="BD7" s="20" t="s">
        <v>3</v>
      </c>
      <c r="BE7" s="20" t="s">
        <v>4</v>
      </c>
      <c r="BF7" s="20" t="s">
        <v>6</v>
      </c>
      <c r="BG7" s="22" t="s">
        <v>11</v>
      </c>
      <c r="BH7" s="23"/>
      <c r="BI7" s="19" t="s">
        <v>17</v>
      </c>
      <c r="BJ7" s="24">
        <v>2018</v>
      </c>
      <c r="BK7" s="24">
        <v>2019</v>
      </c>
      <c r="BL7" s="24">
        <v>2020</v>
      </c>
      <c r="BM7" s="24">
        <v>2021</v>
      </c>
      <c r="BN7" s="24">
        <v>2022</v>
      </c>
      <c r="BO7" s="25">
        <v>2023</v>
      </c>
    </row>
    <row r="8" spans="1:67" ht="42.75" x14ac:dyDescent="0.2">
      <c r="A8" s="26">
        <v>1</v>
      </c>
      <c r="B8" s="100" t="s">
        <v>19</v>
      </c>
      <c r="C8" s="71" t="s">
        <v>39</v>
      </c>
      <c r="D8" s="72">
        <v>306500</v>
      </c>
      <c r="E8" s="27">
        <v>0</v>
      </c>
      <c r="F8" s="28">
        <v>0</v>
      </c>
      <c r="G8" s="28">
        <v>0.90184049079754602</v>
      </c>
      <c r="H8" s="28">
        <v>0</v>
      </c>
      <c r="I8" s="29">
        <v>9.815950920245399E-2</v>
      </c>
      <c r="J8" s="30">
        <f>T8+Y8+AD8+AI8+AN8+AS8+AX8</f>
        <v>0</v>
      </c>
      <c r="K8" s="30">
        <f t="shared" ref="K8:N8" si="0">U8+Z8+AE8+AJ8+AO8+AT8+AY8</f>
        <v>0</v>
      </c>
      <c r="L8" s="30">
        <f t="shared" si="0"/>
        <v>306500</v>
      </c>
      <c r="M8" s="30">
        <f t="shared" si="0"/>
        <v>0</v>
      </c>
      <c r="N8" s="30">
        <f t="shared" si="0"/>
        <v>0</v>
      </c>
      <c r="O8" s="30">
        <f>$D8*E8</f>
        <v>0</v>
      </c>
      <c r="P8" s="30">
        <f t="shared" ref="P8:S8" si="1">$D8*F8</f>
        <v>0</v>
      </c>
      <c r="Q8" s="30">
        <f t="shared" si="1"/>
        <v>276414.11042944784</v>
      </c>
      <c r="R8" s="30">
        <f t="shared" si="1"/>
        <v>0</v>
      </c>
      <c r="S8" s="30">
        <f t="shared" si="1"/>
        <v>30085.889570552146</v>
      </c>
      <c r="T8" s="31"/>
      <c r="U8" s="32"/>
      <c r="V8" s="32"/>
      <c r="W8" s="32"/>
      <c r="X8" s="33"/>
      <c r="Y8" s="27"/>
      <c r="Z8" s="28"/>
      <c r="AA8" s="28"/>
      <c r="AB8" s="28"/>
      <c r="AC8" s="34"/>
      <c r="AD8" s="35"/>
      <c r="AE8" s="28"/>
      <c r="AF8" s="28">
        <v>59361.59</v>
      </c>
      <c r="AG8" s="28"/>
      <c r="AH8" s="29"/>
      <c r="AI8" s="35"/>
      <c r="AJ8" s="28"/>
      <c r="AK8" s="28">
        <v>53841.06</v>
      </c>
      <c r="AL8" s="28"/>
      <c r="AM8" s="29"/>
      <c r="AN8" s="35"/>
      <c r="AO8" s="28"/>
      <c r="AP8" s="28">
        <v>49161</v>
      </c>
      <c r="AQ8" s="28"/>
      <c r="AR8" s="29"/>
      <c r="AS8" s="35"/>
      <c r="AT8" s="28"/>
      <c r="AU8" s="28">
        <v>144136.35</v>
      </c>
      <c r="AV8" s="28"/>
      <c r="AW8" s="29"/>
      <c r="AX8" s="35"/>
      <c r="AY8" s="28"/>
      <c r="AZ8" s="28"/>
      <c r="BA8" s="28"/>
      <c r="BB8" s="29"/>
      <c r="BC8" s="35"/>
      <c r="BD8" s="28"/>
      <c r="BE8" s="28"/>
      <c r="BF8" s="28"/>
      <c r="BG8" s="29"/>
      <c r="BH8" s="92">
        <f>SUM(AD8:BG8)</f>
        <v>306500</v>
      </c>
      <c r="BI8" s="87" t="s">
        <v>19</v>
      </c>
      <c r="BJ8" s="93">
        <f>SUM(AD8:AH8)</f>
        <v>59361.59</v>
      </c>
      <c r="BK8" s="93">
        <f>SUM(AI8:AM8)</f>
        <v>53841.06</v>
      </c>
      <c r="BL8" s="93">
        <f>SUM(AN8:AR8)</f>
        <v>49161</v>
      </c>
      <c r="BM8" s="93">
        <f>SUM(AS8:AW8)</f>
        <v>144136.35</v>
      </c>
      <c r="BN8" s="93"/>
      <c r="BO8" s="94"/>
    </row>
    <row r="9" spans="1:67" ht="42.75" x14ac:dyDescent="0.2">
      <c r="A9" s="36">
        <v>2</v>
      </c>
      <c r="B9" s="101" t="s">
        <v>20</v>
      </c>
      <c r="C9" s="73" t="s">
        <v>40</v>
      </c>
      <c r="D9" s="74">
        <v>187000</v>
      </c>
      <c r="E9" s="37">
        <v>0</v>
      </c>
      <c r="F9" s="38">
        <v>0</v>
      </c>
      <c r="G9" s="38">
        <v>0.92039800995024879</v>
      </c>
      <c r="H9" s="38">
        <v>0</v>
      </c>
      <c r="I9" s="39">
        <v>7.9601990049751242E-2</v>
      </c>
      <c r="J9" s="30">
        <f t="shared" ref="J9:J34" si="2">T9+Y9+AD9+AI9+AN9+AS9+AX9</f>
        <v>114666</v>
      </c>
      <c r="K9" s="30">
        <f t="shared" ref="K9:K34" si="3">U9+Z9+AE9+AJ9+AO9+AT9+AY9</f>
        <v>0</v>
      </c>
      <c r="L9" s="30">
        <f t="shared" ref="L9:L34" si="4">V9+AA9+AF9+AK9+AP9+AU9+AZ9</f>
        <v>0</v>
      </c>
      <c r="M9" s="30">
        <f t="shared" ref="M9:M34" si="5">W9+AB9+AG9+AL9+AQ9+AV9+BA9</f>
        <v>0</v>
      </c>
      <c r="N9" s="30">
        <f t="shared" ref="N9:N34" si="6">X9+AC9+AH9+AM9+AR9+AW9+BB9</f>
        <v>0</v>
      </c>
      <c r="O9" s="30">
        <f t="shared" ref="O9:O34" si="7">$D9*E9</f>
        <v>0</v>
      </c>
      <c r="P9" s="30">
        <f t="shared" ref="P9:P34" si="8">$D9*F9</f>
        <v>0</v>
      </c>
      <c r="Q9" s="30">
        <f t="shared" ref="Q9:Q34" si="9">$D9*G9</f>
        <v>172114.42786069651</v>
      </c>
      <c r="R9" s="30">
        <f t="shared" ref="R9:R34" si="10">$D9*H9</f>
        <v>0</v>
      </c>
      <c r="S9" s="30">
        <f t="shared" ref="S9:S50" si="11">$D9*I9</f>
        <v>14885.572139303482</v>
      </c>
      <c r="T9" s="40"/>
      <c r="U9" s="38"/>
      <c r="V9" s="38"/>
      <c r="W9" s="38"/>
      <c r="X9" s="39"/>
      <c r="Y9" s="27"/>
      <c r="Z9" s="28"/>
      <c r="AA9" s="28"/>
      <c r="AB9" s="28"/>
      <c r="AC9" s="34"/>
      <c r="AD9" s="35"/>
      <c r="AE9" s="28"/>
      <c r="AF9" s="28"/>
      <c r="AG9" s="28"/>
      <c r="AH9" s="29"/>
      <c r="AI9" s="35"/>
      <c r="AJ9" s="28"/>
      <c r="AK9" s="28"/>
      <c r="AL9" s="28"/>
      <c r="AM9" s="29"/>
      <c r="AN9" s="35"/>
      <c r="AO9" s="28"/>
      <c r="AP9" s="28"/>
      <c r="AQ9" s="28"/>
      <c r="AR9" s="29"/>
      <c r="AS9" s="35">
        <v>29383</v>
      </c>
      <c r="AT9" s="28"/>
      <c r="AU9" s="28"/>
      <c r="AV9" s="28"/>
      <c r="AW9" s="29"/>
      <c r="AX9" s="35">
        <v>85283</v>
      </c>
      <c r="AY9" s="28"/>
      <c r="AZ9" s="28"/>
      <c r="BA9" s="28"/>
      <c r="BB9" s="29"/>
      <c r="BC9" s="35">
        <v>72334</v>
      </c>
      <c r="BD9" s="28"/>
      <c r="BE9" s="28"/>
      <c r="BF9" s="28"/>
      <c r="BG9" s="29"/>
      <c r="BH9" s="92">
        <f t="shared" ref="BH9:BH35" si="12">SUM(Z9:BG9)</f>
        <v>187000</v>
      </c>
      <c r="BI9" s="88" t="s">
        <v>20</v>
      </c>
      <c r="BJ9" s="95"/>
      <c r="BK9" s="95"/>
      <c r="BL9" s="95"/>
      <c r="BM9" s="95">
        <f t="shared" ref="BM9:BM50" si="13">SUM(AS9:AW9)</f>
        <v>29383</v>
      </c>
      <c r="BN9" s="95">
        <f t="shared" ref="BN9:BN48" si="14">SUM(AX9:BB9)</f>
        <v>85283</v>
      </c>
      <c r="BO9" s="96">
        <f t="shared" ref="BO9:BO45" si="15">SUM(BC9:BG9)</f>
        <v>72334</v>
      </c>
    </row>
    <row r="10" spans="1:67" x14ac:dyDescent="0.2">
      <c r="A10" s="36">
        <v>3</v>
      </c>
      <c r="B10" s="102" t="s">
        <v>21</v>
      </c>
      <c r="C10" s="75" t="s">
        <v>41</v>
      </c>
      <c r="D10" s="76">
        <v>130560</v>
      </c>
      <c r="E10" s="37">
        <v>0</v>
      </c>
      <c r="F10" s="38">
        <v>0</v>
      </c>
      <c r="G10" s="38">
        <v>0.90303030303030307</v>
      </c>
      <c r="H10" s="38">
        <v>0</v>
      </c>
      <c r="I10" s="39">
        <v>9.696969696969697E-2</v>
      </c>
      <c r="J10" s="30">
        <f t="shared" si="2"/>
        <v>108709</v>
      </c>
      <c r="K10" s="30">
        <f t="shared" si="3"/>
        <v>0</v>
      </c>
      <c r="L10" s="30">
        <f t="shared" si="4"/>
        <v>0</v>
      </c>
      <c r="M10" s="30">
        <f t="shared" si="5"/>
        <v>0</v>
      </c>
      <c r="N10" s="30">
        <f t="shared" si="6"/>
        <v>0</v>
      </c>
      <c r="O10" s="30">
        <f t="shared" si="7"/>
        <v>0</v>
      </c>
      <c r="P10" s="30">
        <f t="shared" si="8"/>
        <v>0</v>
      </c>
      <c r="Q10" s="30">
        <f t="shared" si="9"/>
        <v>117899.63636363637</v>
      </c>
      <c r="R10" s="30">
        <f t="shared" si="10"/>
        <v>0</v>
      </c>
      <c r="S10" s="30">
        <f t="shared" si="11"/>
        <v>12660.363636363636</v>
      </c>
      <c r="T10" s="40"/>
      <c r="U10" s="38"/>
      <c r="V10" s="38"/>
      <c r="W10" s="38"/>
      <c r="X10" s="39"/>
      <c r="Y10" s="27"/>
      <c r="Z10" s="28"/>
      <c r="AA10" s="28"/>
      <c r="AB10" s="28"/>
      <c r="AC10" s="34"/>
      <c r="AD10" s="35"/>
      <c r="AE10" s="28"/>
      <c r="AF10" s="28"/>
      <c r="AG10" s="28"/>
      <c r="AH10" s="29"/>
      <c r="AI10" s="35"/>
      <c r="AJ10" s="28"/>
      <c r="AK10" s="28"/>
      <c r="AL10" s="28"/>
      <c r="AM10" s="29"/>
      <c r="AN10" s="35"/>
      <c r="AO10" s="28"/>
      <c r="AP10" s="28"/>
      <c r="AQ10" s="28"/>
      <c r="AR10" s="29"/>
      <c r="AS10" s="35">
        <v>21741</v>
      </c>
      <c r="AT10" s="28"/>
      <c r="AU10" s="28"/>
      <c r="AV10" s="28"/>
      <c r="AW10" s="29"/>
      <c r="AX10" s="35">
        <v>86968</v>
      </c>
      <c r="AY10" s="28"/>
      <c r="AZ10" s="28"/>
      <c r="BA10" s="28"/>
      <c r="BB10" s="29"/>
      <c r="BC10" s="35">
        <v>21851</v>
      </c>
      <c r="BD10" s="28"/>
      <c r="BE10" s="28"/>
      <c r="BF10" s="28"/>
      <c r="BG10" s="29"/>
      <c r="BH10" s="92">
        <f t="shared" si="12"/>
        <v>130560</v>
      </c>
      <c r="BI10" s="89" t="s">
        <v>21</v>
      </c>
      <c r="BJ10" s="95"/>
      <c r="BK10" s="95"/>
      <c r="BL10" s="95"/>
      <c r="BM10" s="95">
        <f t="shared" si="13"/>
        <v>21741</v>
      </c>
      <c r="BN10" s="95">
        <f t="shared" si="14"/>
        <v>86968</v>
      </c>
      <c r="BO10" s="96">
        <f t="shared" si="15"/>
        <v>21851</v>
      </c>
    </row>
    <row r="11" spans="1:67" ht="28.5" x14ac:dyDescent="0.2">
      <c r="A11" s="36">
        <v>4</v>
      </c>
      <c r="B11" s="101" t="s">
        <v>22</v>
      </c>
      <c r="C11" s="73" t="s">
        <v>42</v>
      </c>
      <c r="D11" s="74">
        <v>251780</v>
      </c>
      <c r="E11" s="37">
        <v>0</v>
      </c>
      <c r="F11" s="38">
        <v>0</v>
      </c>
      <c r="G11" s="38">
        <v>0.84</v>
      </c>
      <c r="H11" s="38">
        <v>0</v>
      </c>
      <c r="I11" s="39">
        <v>0.16</v>
      </c>
      <c r="J11" s="30">
        <f t="shared" si="2"/>
        <v>168662.5</v>
      </c>
      <c r="K11" s="30">
        <f t="shared" si="3"/>
        <v>0</v>
      </c>
      <c r="L11" s="30">
        <f t="shared" si="4"/>
        <v>0</v>
      </c>
      <c r="M11" s="30">
        <f t="shared" si="5"/>
        <v>0</v>
      </c>
      <c r="N11" s="30">
        <f t="shared" si="6"/>
        <v>0</v>
      </c>
      <c r="O11" s="30">
        <f t="shared" si="7"/>
        <v>0</v>
      </c>
      <c r="P11" s="30">
        <f t="shared" si="8"/>
        <v>0</v>
      </c>
      <c r="Q11" s="30">
        <f t="shared" si="9"/>
        <v>211495.19999999998</v>
      </c>
      <c r="R11" s="30">
        <f t="shared" si="10"/>
        <v>0</v>
      </c>
      <c r="S11" s="30">
        <f t="shared" si="11"/>
        <v>40284.800000000003</v>
      </c>
      <c r="T11" s="40"/>
      <c r="U11" s="38"/>
      <c r="V11" s="38"/>
      <c r="W11" s="38"/>
      <c r="X11" s="39"/>
      <c r="Y11" s="27"/>
      <c r="Z11" s="28"/>
      <c r="AA11" s="28"/>
      <c r="AB11" s="28"/>
      <c r="AC11" s="34"/>
      <c r="AD11" s="35"/>
      <c r="AE11" s="28"/>
      <c r="AF11" s="28"/>
      <c r="AG11" s="28"/>
      <c r="AH11" s="29"/>
      <c r="AI11" s="35"/>
      <c r="AJ11" s="28"/>
      <c r="AK11" s="28"/>
      <c r="AL11" s="28"/>
      <c r="AM11" s="29"/>
      <c r="AN11" s="35"/>
      <c r="AO11" s="28"/>
      <c r="AP11" s="28"/>
      <c r="AQ11" s="28"/>
      <c r="AR11" s="29"/>
      <c r="AS11" s="35">
        <v>38164.5</v>
      </c>
      <c r="AT11" s="28"/>
      <c r="AU11" s="28"/>
      <c r="AV11" s="28"/>
      <c r="AW11" s="29"/>
      <c r="AX11" s="35">
        <v>130498</v>
      </c>
      <c r="AY11" s="28"/>
      <c r="AZ11" s="28"/>
      <c r="BA11" s="28"/>
      <c r="BB11" s="29"/>
      <c r="BC11" s="35">
        <v>83117.5</v>
      </c>
      <c r="BD11" s="28"/>
      <c r="BE11" s="28"/>
      <c r="BF11" s="28"/>
      <c r="BG11" s="29"/>
      <c r="BH11" s="92">
        <f t="shared" si="12"/>
        <v>251780</v>
      </c>
      <c r="BI11" s="88" t="s">
        <v>22</v>
      </c>
      <c r="BJ11" s="95"/>
      <c r="BK11" s="95"/>
      <c r="BL11" s="95"/>
      <c r="BM11" s="95">
        <f t="shared" si="13"/>
        <v>38164.5</v>
      </c>
      <c r="BN11" s="95">
        <f t="shared" si="14"/>
        <v>130498</v>
      </c>
      <c r="BO11" s="96">
        <f t="shared" si="15"/>
        <v>83117.5</v>
      </c>
    </row>
    <row r="12" spans="1:67" ht="28.5" x14ac:dyDescent="0.2">
      <c r="A12" s="36">
        <v>5</v>
      </c>
      <c r="B12" s="101" t="s">
        <v>23</v>
      </c>
      <c r="C12" s="73" t="s">
        <v>43</v>
      </c>
      <c r="D12" s="74">
        <v>80281</v>
      </c>
      <c r="E12" s="37">
        <v>0</v>
      </c>
      <c r="F12" s="38">
        <v>1</v>
      </c>
      <c r="G12" s="38">
        <v>0</v>
      </c>
      <c r="H12" s="38">
        <v>0</v>
      </c>
      <c r="I12" s="39">
        <v>0</v>
      </c>
      <c r="J12" s="30">
        <f t="shared" si="2"/>
        <v>67061</v>
      </c>
      <c r="K12" s="30">
        <f t="shared" si="3"/>
        <v>0</v>
      </c>
      <c r="L12" s="30">
        <f t="shared" si="4"/>
        <v>0</v>
      </c>
      <c r="M12" s="30">
        <f t="shared" si="5"/>
        <v>0</v>
      </c>
      <c r="N12" s="30">
        <f t="shared" si="6"/>
        <v>0</v>
      </c>
      <c r="O12" s="30">
        <f t="shared" si="7"/>
        <v>0</v>
      </c>
      <c r="P12" s="30">
        <f t="shared" si="8"/>
        <v>80281</v>
      </c>
      <c r="Q12" s="30">
        <f t="shared" si="9"/>
        <v>0</v>
      </c>
      <c r="R12" s="30">
        <f t="shared" si="10"/>
        <v>0</v>
      </c>
      <c r="S12" s="30">
        <f t="shared" si="11"/>
        <v>0</v>
      </c>
      <c r="T12" s="40"/>
      <c r="U12" s="38"/>
      <c r="V12" s="38"/>
      <c r="W12" s="38"/>
      <c r="X12" s="39"/>
      <c r="Y12" s="27"/>
      <c r="Z12" s="28"/>
      <c r="AA12" s="28"/>
      <c r="AB12" s="28"/>
      <c r="AC12" s="34"/>
      <c r="AD12" s="35"/>
      <c r="AE12" s="28"/>
      <c r="AF12" s="28"/>
      <c r="AG12" s="28"/>
      <c r="AH12" s="29"/>
      <c r="AI12" s="35"/>
      <c r="AJ12" s="28"/>
      <c r="AK12" s="28"/>
      <c r="AL12" s="28"/>
      <c r="AM12" s="29"/>
      <c r="AN12" s="35"/>
      <c r="AO12" s="28"/>
      <c r="AP12" s="28"/>
      <c r="AQ12" s="28"/>
      <c r="AR12" s="29"/>
      <c r="AS12" s="35">
        <v>48721</v>
      </c>
      <c r="AT12" s="28"/>
      <c r="AU12" s="28"/>
      <c r="AV12" s="28"/>
      <c r="AW12" s="29"/>
      <c r="AX12" s="35">
        <v>18340</v>
      </c>
      <c r="AY12" s="28"/>
      <c r="AZ12" s="28"/>
      <c r="BA12" s="28"/>
      <c r="BB12" s="29"/>
      <c r="BC12" s="35">
        <v>13220</v>
      </c>
      <c r="BD12" s="28"/>
      <c r="BE12" s="28"/>
      <c r="BF12" s="28"/>
      <c r="BG12" s="29"/>
      <c r="BH12" s="92">
        <f t="shared" si="12"/>
        <v>80281</v>
      </c>
      <c r="BI12" s="88" t="s">
        <v>23</v>
      </c>
      <c r="BJ12" s="95"/>
      <c r="BK12" s="95"/>
      <c r="BL12" s="95"/>
      <c r="BM12" s="95">
        <f t="shared" si="13"/>
        <v>48721</v>
      </c>
      <c r="BN12" s="95">
        <f t="shared" si="14"/>
        <v>18340</v>
      </c>
      <c r="BO12" s="96">
        <f t="shared" si="15"/>
        <v>13220</v>
      </c>
    </row>
    <row r="13" spans="1:67" ht="28.5" x14ac:dyDescent="0.2">
      <c r="A13" s="36">
        <v>6</v>
      </c>
      <c r="B13" s="101" t="s">
        <v>24</v>
      </c>
      <c r="C13" s="73" t="s">
        <v>43</v>
      </c>
      <c r="D13" s="74">
        <v>87884</v>
      </c>
      <c r="E13" s="37">
        <v>0.69315068493150689</v>
      </c>
      <c r="F13" s="38">
        <v>0</v>
      </c>
      <c r="G13" s="38">
        <v>0</v>
      </c>
      <c r="H13" s="38">
        <v>0</v>
      </c>
      <c r="I13" s="39">
        <v>0.30684931506849317</v>
      </c>
      <c r="J13" s="30">
        <f t="shared" si="2"/>
        <v>80347.5</v>
      </c>
      <c r="K13" s="30">
        <f t="shared" si="3"/>
        <v>0</v>
      </c>
      <c r="L13" s="30">
        <f t="shared" si="4"/>
        <v>0</v>
      </c>
      <c r="M13" s="30">
        <f t="shared" si="5"/>
        <v>0</v>
      </c>
      <c r="N13" s="30">
        <f t="shared" si="6"/>
        <v>0</v>
      </c>
      <c r="O13" s="30">
        <f t="shared" si="7"/>
        <v>60916.85479452055</v>
      </c>
      <c r="P13" s="30">
        <f t="shared" si="8"/>
        <v>0</v>
      </c>
      <c r="Q13" s="30">
        <f t="shared" si="9"/>
        <v>0</v>
      </c>
      <c r="R13" s="30">
        <f t="shared" si="10"/>
        <v>0</v>
      </c>
      <c r="S13" s="30">
        <f t="shared" si="11"/>
        <v>26967.145205479454</v>
      </c>
      <c r="T13" s="40"/>
      <c r="U13" s="38"/>
      <c r="V13" s="38"/>
      <c r="W13" s="38"/>
      <c r="X13" s="39"/>
      <c r="Y13" s="27"/>
      <c r="Z13" s="28"/>
      <c r="AA13" s="28"/>
      <c r="AB13" s="28"/>
      <c r="AC13" s="34"/>
      <c r="AD13" s="35"/>
      <c r="AE13" s="28"/>
      <c r="AF13" s="28"/>
      <c r="AG13" s="28"/>
      <c r="AH13" s="29"/>
      <c r="AI13" s="35"/>
      <c r="AJ13" s="28"/>
      <c r="AK13" s="28"/>
      <c r="AL13" s="28"/>
      <c r="AM13" s="29"/>
      <c r="AN13" s="35"/>
      <c r="AO13" s="28"/>
      <c r="AP13" s="28"/>
      <c r="AQ13" s="28"/>
      <c r="AR13" s="29"/>
      <c r="AS13" s="35">
        <v>69611</v>
      </c>
      <c r="AT13" s="28"/>
      <c r="AU13" s="28"/>
      <c r="AV13" s="28"/>
      <c r="AW13" s="29"/>
      <c r="AX13" s="35">
        <v>10736.5</v>
      </c>
      <c r="AY13" s="28"/>
      <c r="AZ13" s="28"/>
      <c r="BA13" s="28"/>
      <c r="BB13" s="29"/>
      <c r="BC13" s="35">
        <v>7536.5</v>
      </c>
      <c r="BD13" s="28"/>
      <c r="BE13" s="28"/>
      <c r="BF13" s="28"/>
      <c r="BG13" s="29"/>
      <c r="BH13" s="92">
        <f t="shared" si="12"/>
        <v>87884</v>
      </c>
      <c r="BI13" s="88" t="s">
        <v>24</v>
      </c>
      <c r="BJ13" s="95"/>
      <c r="BK13" s="95"/>
      <c r="BL13" s="95"/>
      <c r="BM13" s="95">
        <f t="shared" si="13"/>
        <v>69611</v>
      </c>
      <c r="BN13" s="95">
        <f t="shared" si="14"/>
        <v>10736.5</v>
      </c>
      <c r="BO13" s="96">
        <f t="shared" si="15"/>
        <v>7536.5</v>
      </c>
    </row>
    <row r="14" spans="1:67" ht="28.5" x14ac:dyDescent="0.2">
      <c r="A14" s="36">
        <v>7</v>
      </c>
      <c r="B14" s="101" t="s">
        <v>25</v>
      </c>
      <c r="C14" s="73" t="s">
        <v>43</v>
      </c>
      <c r="D14" s="74">
        <v>115032</v>
      </c>
      <c r="E14" s="37">
        <v>1</v>
      </c>
      <c r="F14" s="38">
        <v>0</v>
      </c>
      <c r="G14" s="38">
        <v>0</v>
      </c>
      <c r="H14" s="38">
        <v>0</v>
      </c>
      <c r="I14" s="39">
        <v>0</v>
      </c>
      <c r="J14" s="30">
        <f t="shared" si="2"/>
        <v>98457.5</v>
      </c>
      <c r="K14" s="30">
        <f t="shared" si="3"/>
        <v>0</v>
      </c>
      <c r="L14" s="30">
        <f t="shared" si="4"/>
        <v>0</v>
      </c>
      <c r="M14" s="30">
        <f t="shared" si="5"/>
        <v>0</v>
      </c>
      <c r="N14" s="30">
        <f t="shared" si="6"/>
        <v>0</v>
      </c>
      <c r="O14" s="30">
        <f t="shared" si="7"/>
        <v>115032</v>
      </c>
      <c r="P14" s="30">
        <f t="shared" si="8"/>
        <v>0</v>
      </c>
      <c r="Q14" s="30">
        <f t="shared" si="9"/>
        <v>0</v>
      </c>
      <c r="R14" s="30">
        <f t="shared" si="10"/>
        <v>0</v>
      </c>
      <c r="S14" s="30">
        <f t="shared" si="11"/>
        <v>0</v>
      </c>
      <c r="T14" s="40"/>
      <c r="U14" s="38"/>
      <c r="V14" s="38"/>
      <c r="W14" s="38"/>
      <c r="X14" s="39"/>
      <c r="Y14" s="27"/>
      <c r="Z14" s="28"/>
      <c r="AA14" s="28"/>
      <c r="AB14" s="28"/>
      <c r="AC14" s="34"/>
      <c r="AD14" s="35"/>
      <c r="AE14" s="28"/>
      <c r="AF14" s="28"/>
      <c r="AG14" s="28"/>
      <c r="AH14" s="29"/>
      <c r="AI14" s="35"/>
      <c r="AJ14" s="28"/>
      <c r="AK14" s="28"/>
      <c r="AL14" s="28"/>
      <c r="AM14" s="29"/>
      <c r="AN14" s="35"/>
      <c r="AO14" s="28"/>
      <c r="AP14" s="28"/>
      <c r="AQ14" s="28"/>
      <c r="AR14" s="29"/>
      <c r="AS14" s="35">
        <v>75323</v>
      </c>
      <c r="AT14" s="28"/>
      <c r="AU14" s="28"/>
      <c r="AV14" s="28"/>
      <c r="AW14" s="29"/>
      <c r="AX14" s="35">
        <v>23134.5</v>
      </c>
      <c r="AY14" s="28"/>
      <c r="AZ14" s="28"/>
      <c r="BA14" s="28"/>
      <c r="BB14" s="29"/>
      <c r="BC14" s="35">
        <v>16574.5</v>
      </c>
      <c r="BD14" s="28"/>
      <c r="BE14" s="28"/>
      <c r="BF14" s="28"/>
      <c r="BG14" s="29"/>
      <c r="BH14" s="92">
        <f t="shared" si="12"/>
        <v>115032</v>
      </c>
      <c r="BI14" s="88" t="s">
        <v>25</v>
      </c>
      <c r="BJ14" s="95"/>
      <c r="BK14" s="95"/>
      <c r="BL14" s="95"/>
      <c r="BM14" s="95">
        <f t="shared" si="13"/>
        <v>75323</v>
      </c>
      <c r="BN14" s="95">
        <f t="shared" si="14"/>
        <v>23134.5</v>
      </c>
      <c r="BO14" s="96">
        <f t="shared" si="15"/>
        <v>16574.5</v>
      </c>
    </row>
    <row r="15" spans="1:67" ht="28.5" x14ac:dyDescent="0.2">
      <c r="A15" s="36">
        <v>8</v>
      </c>
      <c r="B15" s="101" t="s">
        <v>26</v>
      </c>
      <c r="C15" s="73" t="s">
        <v>43</v>
      </c>
      <c r="D15" s="74">
        <v>110381</v>
      </c>
      <c r="E15" s="37">
        <v>1</v>
      </c>
      <c r="F15" s="38">
        <v>0</v>
      </c>
      <c r="G15" s="38">
        <v>0</v>
      </c>
      <c r="H15" s="38">
        <v>0</v>
      </c>
      <c r="I15" s="39">
        <v>0</v>
      </c>
      <c r="J15" s="30">
        <f t="shared" si="2"/>
        <v>96060.5</v>
      </c>
      <c r="K15" s="30">
        <f t="shared" si="3"/>
        <v>0</v>
      </c>
      <c r="L15" s="30">
        <f t="shared" si="4"/>
        <v>0</v>
      </c>
      <c r="M15" s="30">
        <f t="shared" si="5"/>
        <v>0</v>
      </c>
      <c r="N15" s="30">
        <f t="shared" si="6"/>
        <v>0</v>
      </c>
      <c r="O15" s="30">
        <f t="shared" si="7"/>
        <v>110381</v>
      </c>
      <c r="P15" s="30">
        <f t="shared" si="8"/>
        <v>0</v>
      </c>
      <c r="Q15" s="30">
        <f t="shared" si="9"/>
        <v>0</v>
      </c>
      <c r="R15" s="30">
        <f t="shared" si="10"/>
        <v>0</v>
      </c>
      <c r="S15" s="30">
        <f t="shared" si="11"/>
        <v>0</v>
      </c>
      <c r="T15" s="40"/>
      <c r="U15" s="38"/>
      <c r="V15" s="38"/>
      <c r="W15" s="38"/>
      <c r="X15" s="39"/>
      <c r="Y15" s="27"/>
      <c r="Z15" s="28"/>
      <c r="AA15" s="28"/>
      <c r="AB15" s="28"/>
      <c r="AC15" s="34"/>
      <c r="AD15" s="35"/>
      <c r="AE15" s="28"/>
      <c r="AF15" s="28"/>
      <c r="AG15" s="28"/>
      <c r="AH15" s="29"/>
      <c r="AI15" s="35"/>
      <c r="AJ15" s="28"/>
      <c r="AK15" s="28"/>
      <c r="AL15" s="28"/>
      <c r="AM15" s="29"/>
      <c r="AN15" s="35"/>
      <c r="AO15" s="28"/>
      <c r="AP15" s="28"/>
      <c r="AQ15" s="28"/>
      <c r="AR15" s="29"/>
      <c r="AS15" s="35">
        <v>77420</v>
      </c>
      <c r="AT15" s="28"/>
      <c r="AU15" s="28"/>
      <c r="AV15" s="28"/>
      <c r="AW15" s="29"/>
      <c r="AX15" s="35">
        <v>18640.5</v>
      </c>
      <c r="AY15" s="28"/>
      <c r="AZ15" s="28"/>
      <c r="BA15" s="28"/>
      <c r="BB15" s="29"/>
      <c r="BC15" s="35">
        <v>14320.5</v>
      </c>
      <c r="BD15" s="28"/>
      <c r="BE15" s="28"/>
      <c r="BF15" s="28"/>
      <c r="BG15" s="29"/>
      <c r="BH15" s="92">
        <f t="shared" si="12"/>
        <v>110381</v>
      </c>
      <c r="BI15" s="88" t="s">
        <v>26</v>
      </c>
      <c r="BJ15" s="95"/>
      <c r="BK15" s="95"/>
      <c r="BL15" s="95"/>
      <c r="BM15" s="95">
        <f t="shared" si="13"/>
        <v>77420</v>
      </c>
      <c r="BN15" s="95">
        <f t="shared" si="14"/>
        <v>18640.5</v>
      </c>
      <c r="BO15" s="96">
        <f t="shared" si="15"/>
        <v>14320.5</v>
      </c>
    </row>
    <row r="16" spans="1:67" ht="28.5" x14ac:dyDescent="0.2">
      <c r="A16" s="36">
        <v>9</v>
      </c>
      <c r="B16" s="101" t="s">
        <v>27</v>
      </c>
      <c r="C16" s="73" t="s">
        <v>44</v>
      </c>
      <c r="D16" s="74">
        <v>83080</v>
      </c>
      <c r="E16" s="37">
        <v>1</v>
      </c>
      <c r="F16" s="38">
        <v>0</v>
      </c>
      <c r="G16" s="38">
        <v>0</v>
      </c>
      <c r="H16" s="38">
        <v>0</v>
      </c>
      <c r="I16" s="39">
        <v>0</v>
      </c>
      <c r="J16" s="30">
        <f t="shared" si="2"/>
        <v>83080</v>
      </c>
      <c r="K16" s="30">
        <f t="shared" si="3"/>
        <v>0</v>
      </c>
      <c r="L16" s="30">
        <f t="shared" si="4"/>
        <v>0</v>
      </c>
      <c r="M16" s="30">
        <f t="shared" si="5"/>
        <v>0</v>
      </c>
      <c r="N16" s="30">
        <f t="shared" si="6"/>
        <v>0</v>
      </c>
      <c r="O16" s="30">
        <f t="shared" si="7"/>
        <v>83080</v>
      </c>
      <c r="P16" s="30">
        <f t="shared" si="8"/>
        <v>0</v>
      </c>
      <c r="Q16" s="30">
        <f t="shared" si="9"/>
        <v>0</v>
      </c>
      <c r="R16" s="30">
        <f t="shared" si="10"/>
        <v>0</v>
      </c>
      <c r="S16" s="30">
        <f t="shared" si="11"/>
        <v>0</v>
      </c>
      <c r="T16" s="40"/>
      <c r="U16" s="38"/>
      <c r="V16" s="38"/>
      <c r="W16" s="38"/>
      <c r="X16" s="39"/>
      <c r="Y16" s="27"/>
      <c r="Z16" s="28"/>
      <c r="AA16" s="28"/>
      <c r="AB16" s="28"/>
      <c r="AC16" s="34"/>
      <c r="AD16" s="35"/>
      <c r="AE16" s="28"/>
      <c r="AF16" s="28"/>
      <c r="AG16" s="28"/>
      <c r="AH16" s="29"/>
      <c r="AI16" s="35"/>
      <c r="AJ16" s="28"/>
      <c r="AK16" s="28"/>
      <c r="AL16" s="28"/>
      <c r="AM16" s="29"/>
      <c r="AN16" s="35"/>
      <c r="AO16" s="28"/>
      <c r="AP16" s="28"/>
      <c r="AQ16" s="28"/>
      <c r="AR16" s="29"/>
      <c r="AS16" s="90">
        <v>83080</v>
      </c>
      <c r="AT16" s="28"/>
      <c r="AU16" s="28"/>
      <c r="AV16" s="28"/>
      <c r="AW16" s="29"/>
      <c r="AX16" s="35"/>
      <c r="AY16" s="28"/>
      <c r="AZ16" s="28"/>
      <c r="BA16" s="28"/>
      <c r="BB16" s="29"/>
      <c r="BC16" s="35"/>
      <c r="BD16" s="28"/>
      <c r="BE16" s="28"/>
      <c r="BF16" s="28"/>
      <c r="BG16" s="29"/>
      <c r="BH16" s="92">
        <f t="shared" si="12"/>
        <v>83080</v>
      </c>
      <c r="BI16" s="88" t="s">
        <v>27</v>
      </c>
      <c r="BJ16" s="95"/>
      <c r="BK16" s="95"/>
      <c r="BL16" s="95"/>
      <c r="BM16" s="95">
        <f t="shared" si="13"/>
        <v>83080</v>
      </c>
      <c r="BN16" s="95"/>
      <c r="BO16" s="96"/>
    </row>
    <row r="17" spans="1:67" ht="28.5" x14ac:dyDescent="0.2">
      <c r="A17" s="36">
        <v>10</v>
      </c>
      <c r="B17" s="101" t="s">
        <v>28</v>
      </c>
      <c r="C17" s="73" t="s">
        <v>70</v>
      </c>
      <c r="D17" s="74">
        <v>137622</v>
      </c>
      <c r="E17" s="37">
        <v>1</v>
      </c>
      <c r="F17" s="38">
        <v>0</v>
      </c>
      <c r="G17" s="38">
        <v>0</v>
      </c>
      <c r="H17" s="38">
        <v>0</v>
      </c>
      <c r="I17" s="39">
        <v>0</v>
      </c>
      <c r="J17" s="30">
        <f t="shared" si="2"/>
        <v>122386</v>
      </c>
      <c r="K17" s="30">
        <f t="shared" si="3"/>
        <v>0</v>
      </c>
      <c r="L17" s="30">
        <f t="shared" si="4"/>
        <v>0</v>
      </c>
      <c r="M17" s="30">
        <f t="shared" si="5"/>
        <v>0</v>
      </c>
      <c r="N17" s="30">
        <f t="shared" si="6"/>
        <v>0</v>
      </c>
      <c r="O17" s="30">
        <f t="shared" si="7"/>
        <v>137622</v>
      </c>
      <c r="P17" s="30">
        <f t="shared" si="8"/>
        <v>0</v>
      </c>
      <c r="Q17" s="30">
        <f t="shared" si="9"/>
        <v>0</v>
      </c>
      <c r="R17" s="30">
        <f t="shared" si="10"/>
        <v>0</v>
      </c>
      <c r="S17" s="30">
        <f t="shared" si="11"/>
        <v>0</v>
      </c>
      <c r="T17" s="40"/>
      <c r="U17" s="38"/>
      <c r="V17" s="38"/>
      <c r="W17" s="38"/>
      <c r="X17" s="39"/>
      <c r="Y17" s="27"/>
      <c r="Z17" s="28"/>
      <c r="AA17" s="28"/>
      <c r="AB17" s="28"/>
      <c r="AC17" s="34"/>
      <c r="AD17" s="35"/>
      <c r="AE17" s="28"/>
      <c r="AF17" s="28"/>
      <c r="AG17" s="28"/>
      <c r="AH17" s="29"/>
      <c r="AI17" s="35"/>
      <c r="AJ17" s="28"/>
      <c r="AK17" s="28"/>
      <c r="AL17" s="28"/>
      <c r="AM17" s="29"/>
      <c r="AN17" s="35"/>
      <c r="AO17" s="28"/>
      <c r="AP17" s="28"/>
      <c r="AQ17" s="28"/>
      <c r="AR17" s="29"/>
      <c r="AS17" s="35">
        <v>103150</v>
      </c>
      <c r="AT17" s="28"/>
      <c r="AU17" s="28"/>
      <c r="AV17" s="28"/>
      <c r="AW17" s="29"/>
      <c r="AX17" s="35">
        <v>19236</v>
      </c>
      <c r="AY17" s="28"/>
      <c r="AZ17" s="28"/>
      <c r="BA17" s="28"/>
      <c r="BB17" s="29"/>
      <c r="BC17" s="35">
        <v>15236</v>
      </c>
      <c r="BD17" s="28"/>
      <c r="BE17" s="28"/>
      <c r="BF17" s="28"/>
      <c r="BG17" s="29"/>
      <c r="BH17" s="92">
        <f t="shared" si="12"/>
        <v>137622</v>
      </c>
      <c r="BI17" s="88" t="s">
        <v>28</v>
      </c>
      <c r="BJ17" s="95"/>
      <c r="BK17" s="95"/>
      <c r="BL17" s="95"/>
      <c r="BM17" s="95">
        <f t="shared" si="13"/>
        <v>103150</v>
      </c>
      <c r="BN17" s="95">
        <f t="shared" si="14"/>
        <v>19236</v>
      </c>
      <c r="BO17" s="96">
        <f t="shared" si="15"/>
        <v>15236</v>
      </c>
    </row>
    <row r="18" spans="1:67" s="2" customFormat="1" ht="42.75" x14ac:dyDescent="0.2">
      <c r="A18" s="36">
        <v>11</v>
      </c>
      <c r="B18" s="101" t="s">
        <v>29</v>
      </c>
      <c r="C18" s="73" t="s">
        <v>45</v>
      </c>
      <c r="D18" s="74">
        <v>123240</v>
      </c>
      <c r="E18" s="37">
        <v>1</v>
      </c>
      <c r="F18" s="38">
        <v>0</v>
      </c>
      <c r="G18" s="38">
        <v>0</v>
      </c>
      <c r="H18" s="38">
        <v>0</v>
      </c>
      <c r="I18" s="39">
        <v>0</v>
      </c>
      <c r="J18" s="30">
        <f t="shared" si="2"/>
        <v>115880</v>
      </c>
      <c r="K18" s="30">
        <f t="shared" si="3"/>
        <v>0</v>
      </c>
      <c r="L18" s="30">
        <f t="shared" si="4"/>
        <v>0</v>
      </c>
      <c r="M18" s="30">
        <f t="shared" si="5"/>
        <v>0</v>
      </c>
      <c r="N18" s="30">
        <f t="shared" si="6"/>
        <v>0</v>
      </c>
      <c r="O18" s="30">
        <f t="shared" si="7"/>
        <v>123240</v>
      </c>
      <c r="P18" s="30">
        <f t="shared" si="8"/>
        <v>0</v>
      </c>
      <c r="Q18" s="30">
        <f t="shared" si="9"/>
        <v>0</v>
      </c>
      <c r="R18" s="30">
        <f t="shared" si="10"/>
        <v>0</v>
      </c>
      <c r="S18" s="30">
        <f t="shared" si="11"/>
        <v>0</v>
      </c>
      <c r="T18" s="40"/>
      <c r="U18" s="38"/>
      <c r="V18" s="38"/>
      <c r="W18" s="38"/>
      <c r="X18" s="39"/>
      <c r="Y18" s="27"/>
      <c r="Z18" s="28"/>
      <c r="AA18" s="28"/>
      <c r="AB18" s="28"/>
      <c r="AC18" s="34"/>
      <c r="AD18" s="35"/>
      <c r="AE18" s="28"/>
      <c r="AF18" s="28"/>
      <c r="AG18" s="28"/>
      <c r="AH18" s="29"/>
      <c r="AI18" s="35"/>
      <c r="AJ18" s="28"/>
      <c r="AK18" s="28"/>
      <c r="AL18" s="28"/>
      <c r="AM18" s="29"/>
      <c r="AN18" s="35"/>
      <c r="AO18" s="28"/>
      <c r="AP18" s="28"/>
      <c r="AQ18" s="28"/>
      <c r="AR18" s="29"/>
      <c r="AS18" s="35">
        <v>104840</v>
      </c>
      <c r="AT18" s="28"/>
      <c r="AU18" s="28"/>
      <c r="AV18" s="28"/>
      <c r="AW18" s="29"/>
      <c r="AX18" s="35">
        <v>11040</v>
      </c>
      <c r="AY18" s="28"/>
      <c r="AZ18" s="28"/>
      <c r="BA18" s="28"/>
      <c r="BB18" s="29"/>
      <c r="BC18" s="35">
        <v>7360</v>
      </c>
      <c r="BD18" s="28"/>
      <c r="BE18" s="28"/>
      <c r="BF18" s="28"/>
      <c r="BG18" s="29"/>
      <c r="BH18" s="92">
        <f t="shared" si="12"/>
        <v>123240</v>
      </c>
      <c r="BI18" s="88" t="s">
        <v>29</v>
      </c>
      <c r="BJ18" s="95"/>
      <c r="BK18" s="95"/>
      <c r="BL18" s="95"/>
      <c r="BM18" s="95">
        <f t="shared" si="13"/>
        <v>104840</v>
      </c>
      <c r="BN18" s="95">
        <f t="shared" si="14"/>
        <v>11040</v>
      </c>
      <c r="BO18" s="96">
        <f t="shared" si="15"/>
        <v>7360</v>
      </c>
    </row>
    <row r="19" spans="1:67" ht="57" x14ac:dyDescent="0.2">
      <c r="A19" s="36">
        <v>12</v>
      </c>
      <c r="B19" s="101" t="s">
        <v>30</v>
      </c>
      <c r="C19" s="73" t="s">
        <v>46</v>
      </c>
      <c r="D19" s="74">
        <v>118240</v>
      </c>
      <c r="E19" s="37">
        <v>0</v>
      </c>
      <c r="F19" s="38">
        <v>0</v>
      </c>
      <c r="G19" s="38">
        <v>1</v>
      </c>
      <c r="H19" s="38">
        <v>0</v>
      </c>
      <c r="I19" s="39">
        <v>0</v>
      </c>
      <c r="J19" s="30">
        <f t="shared" si="2"/>
        <v>115360</v>
      </c>
      <c r="K19" s="30">
        <f t="shared" si="3"/>
        <v>0</v>
      </c>
      <c r="L19" s="30">
        <f t="shared" si="4"/>
        <v>0</v>
      </c>
      <c r="M19" s="30">
        <f t="shared" si="5"/>
        <v>0</v>
      </c>
      <c r="N19" s="30">
        <f t="shared" si="6"/>
        <v>0</v>
      </c>
      <c r="O19" s="30">
        <f t="shared" si="7"/>
        <v>0</v>
      </c>
      <c r="P19" s="30">
        <f t="shared" si="8"/>
        <v>0</v>
      </c>
      <c r="Q19" s="30">
        <f t="shared" si="9"/>
        <v>118240</v>
      </c>
      <c r="R19" s="30">
        <f t="shared" si="10"/>
        <v>0</v>
      </c>
      <c r="S19" s="30">
        <f t="shared" si="11"/>
        <v>0</v>
      </c>
      <c r="T19" s="40"/>
      <c r="U19" s="38"/>
      <c r="V19" s="38"/>
      <c r="W19" s="38"/>
      <c r="X19" s="39"/>
      <c r="Y19" s="27"/>
      <c r="Z19" s="28"/>
      <c r="AA19" s="28"/>
      <c r="AB19" s="28"/>
      <c r="AC19" s="34"/>
      <c r="AD19" s="35"/>
      <c r="AE19" s="28"/>
      <c r="AF19" s="28"/>
      <c r="AG19" s="28"/>
      <c r="AH19" s="29"/>
      <c r="AI19" s="35"/>
      <c r="AJ19" s="28"/>
      <c r="AK19" s="28"/>
      <c r="AL19" s="28"/>
      <c r="AM19" s="29"/>
      <c r="AN19" s="35"/>
      <c r="AO19" s="28"/>
      <c r="AP19" s="28"/>
      <c r="AQ19" s="28"/>
      <c r="AR19" s="29"/>
      <c r="AS19" s="35">
        <v>111040</v>
      </c>
      <c r="AT19" s="28"/>
      <c r="AU19" s="28"/>
      <c r="AV19" s="28"/>
      <c r="AW19" s="29"/>
      <c r="AX19" s="35">
        <v>4320</v>
      </c>
      <c r="AY19" s="28"/>
      <c r="AZ19" s="28"/>
      <c r="BA19" s="28"/>
      <c r="BB19" s="29"/>
      <c r="BC19" s="35">
        <v>2880</v>
      </c>
      <c r="BD19" s="28"/>
      <c r="BE19" s="28"/>
      <c r="BF19" s="28"/>
      <c r="BG19" s="29"/>
      <c r="BH19" s="92">
        <f t="shared" si="12"/>
        <v>118240</v>
      </c>
      <c r="BI19" s="88" t="s">
        <v>30</v>
      </c>
      <c r="BJ19" s="95"/>
      <c r="BK19" s="95"/>
      <c r="BL19" s="95"/>
      <c r="BM19" s="95">
        <f t="shared" si="13"/>
        <v>111040</v>
      </c>
      <c r="BN19" s="95">
        <f t="shared" si="14"/>
        <v>4320</v>
      </c>
      <c r="BO19" s="96">
        <f t="shared" si="15"/>
        <v>2880</v>
      </c>
    </row>
    <row r="20" spans="1:67" ht="28.5" x14ac:dyDescent="0.2">
      <c r="A20" s="36">
        <v>13</v>
      </c>
      <c r="B20" s="101" t="s">
        <v>31</v>
      </c>
      <c r="C20" s="73" t="s">
        <v>47</v>
      </c>
      <c r="D20" s="74">
        <v>34400</v>
      </c>
      <c r="E20" s="37">
        <v>0</v>
      </c>
      <c r="F20" s="38">
        <v>0</v>
      </c>
      <c r="G20" s="38">
        <v>1</v>
      </c>
      <c r="H20" s="38">
        <v>0</v>
      </c>
      <c r="I20" s="39">
        <v>0</v>
      </c>
      <c r="J20" s="30">
        <f t="shared" si="2"/>
        <v>32000</v>
      </c>
      <c r="K20" s="30">
        <f t="shared" si="3"/>
        <v>0</v>
      </c>
      <c r="L20" s="30">
        <f t="shared" si="4"/>
        <v>0</v>
      </c>
      <c r="M20" s="30">
        <f t="shared" si="5"/>
        <v>0</v>
      </c>
      <c r="N20" s="30">
        <f t="shared" si="6"/>
        <v>0</v>
      </c>
      <c r="O20" s="30">
        <f t="shared" si="7"/>
        <v>0</v>
      </c>
      <c r="P20" s="30">
        <f t="shared" si="8"/>
        <v>0</v>
      </c>
      <c r="Q20" s="30">
        <f t="shared" si="9"/>
        <v>34400</v>
      </c>
      <c r="R20" s="30">
        <f t="shared" si="10"/>
        <v>0</v>
      </c>
      <c r="S20" s="30">
        <f t="shared" si="11"/>
        <v>0</v>
      </c>
      <c r="T20" s="40"/>
      <c r="U20" s="38"/>
      <c r="V20" s="38"/>
      <c r="W20" s="38"/>
      <c r="X20" s="39"/>
      <c r="Y20" s="27"/>
      <c r="Z20" s="28"/>
      <c r="AA20" s="28"/>
      <c r="AB20" s="28"/>
      <c r="AC20" s="34"/>
      <c r="AD20" s="35"/>
      <c r="AE20" s="28"/>
      <c r="AF20" s="28"/>
      <c r="AG20" s="28"/>
      <c r="AH20" s="29"/>
      <c r="AI20" s="35"/>
      <c r="AJ20" s="28"/>
      <c r="AK20" s="28"/>
      <c r="AL20" s="28"/>
      <c r="AM20" s="29"/>
      <c r="AN20" s="35"/>
      <c r="AO20" s="28"/>
      <c r="AP20" s="28"/>
      <c r="AQ20" s="28"/>
      <c r="AR20" s="29"/>
      <c r="AS20" s="35">
        <v>28400</v>
      </c>
      <c r="AT20" s="28"/>
      <c r="AU20" s="28"/>
      <c r="AV20" s="28"/>
      <c r="AW20" s="29"/>
      <c r="AX20" s="35">
        <v>3600</v>
      </c>
      <c r="AY20" s="28"/>
      <c r="AZ20" s="28"/>
      <c r="BA20" s="28"/>
      <c r="BB20" s="29"/>
      <c r="BC20" s="35">
        <v>2400</v>
      </c>
      <c r="BD20" s="28"/>
      <c r="BE20" s="28"/>
      <c r="BF20" s="28"/>
      <c r="BG20" s="29"/>
      <c r="BH20" s="92">
        <f t="shared" si="12"/>
        <v>34400</v>
      </c>
      <c r="BI20" s="88" t="s">
        <v>31</v>
      </c>
      <c r="BJ20" s="95"/>
      <c r="BK20" s="95"/>
      <c r="BL20" s="95"/>
      <c r="BM20" s="95">
        <f t="shared" si="13"/>
        <v>28400</v>
      </c>
      <c r="BN20" s="95">
        <f t="shared" si="14"/>
        <v>3600</v>
      </c>
      <c r="BO20" s="96">
        <f t="shared" si="15"/>
        <v>2400</v>
      </c>
    </row>
    <row r="21" spans="1:67" ht="28.5" x14ac:dyDescent="0.2">
      <c r="A21" s="36">
        <v>14</v>
      </c>
      <c r="B21" s="101" t="s">
        <v>32</v>
      </c>
      <c r="C21" s="73" t="s">
        <v>71</v>
      </c>
      <c r="D21" s="74">
        <v>47700</v>
      </c>
      <c r="E21" s="37">
        <v>0</v>
      </c>
      <c r="F21" s="38">
        <v>0</v>
      </c>
      <c r="G21" s="38">
        <v>1</v>
      </c>
      <c r="H21" s="38">
        <v>0</v>
      </c>
      <c r="I21" s="39">
        <v>0</v>
      </c>
      <c r="J21" s="30">
        <f t="shared" si="2"/>
        <v>23850</v>
      </c>
      <c r="K21" s="30">
        <f t="shared" si="3"/>
        <v>0</v>
      </c>
      <c r="L21" s="30">
        <f t="shared" si="4"/>
        <v>0</v>
      </c>
      <c r="M21" s="30">
        <f t="shared" si="5"/>
        <v>0</v>
      </c>
      <c r="N21" s="30">
        <f t="shared" si="6"/>
        <v>0</v>
      </c>
      <c r="O21" s="30">
        <f t="shared" si="7"/>
        <v>0</v>
      </c>
      <c r="P21" s="30">
        <f t="shared" si="8"/>
        <v>0</v>
      </c>
      <c r="Q21" s="30">
        <f t="shared" si="9"/>
        <v>47700</v>
      </c>
      <c r="R21" s="30">
        <f t="shared" si="10"/>
        <v>0</v>
      </c>
      <c r="S21" s="30">
        <f t="shared" si="11"/>
        <v>0</v>
      </c>
      <c r="T21" s="40"/>
      <c r="U21" s="38"/>
      <c r="V21" s="38"/>
      <c r="W21" s="38"/>
      <c r="X21" s="39"/>
      <c r="Y21" s="27"/>
      <c r="Z21" s="28"/>
      <c r="AA21" s="28"/>
      <c r="AB21" s="28"/>
      <c r="AC21" s="34"/>
      <c r="AD21" s="35"/>
      <c r="AE21" s="28"/>
      <c r="AF21" s="28"/>
      <c r="AG21" s="28"/>
      <c r="AH21" s="29"/>
      <c r="AI21" s="35"/>
      <c r="AJ21" s="28"/>
      <c r="AK21" s="28"/>
      <c r="AL21" s="28"/>
      <c r="AM21" s="29"/>
      <c r="AN21" s="35"/>
      <c r="AO21" s="28"/>
      <c r="AP21" s="28"/>
      <c r="AQ21" s="28"/>
      <c r="AR21" s="29"/>
      <c r="AS21" s="35"/>
      <c r="AT21" s="28"/>
      <c r="AU21" s="28"/>
      <c r="AV21" s="28"/>
      <c r="AW21" s="29"/>
      <c r="AX21" s="35">
        <v>23850</v>
      </c>
      <c r="AY21" s="28"/>
      <c r="AZ21" s="28"/>
      <c r="BA21" s="28"/>
      <c r="BB21" s="29"/>
      <c r="BC21" s="35">
        <v>23850</v>
      </c>
      <c r="BD21" s="28"/>
      <c r="BE21" s="28"/>
      <c r="BF21" s="28"/>
      <c r="BG21" s="29"/>
      <c r="BH21" s="92">
        <f t="shared" si="12"/>
        <v>47700</v>
      </c>
      <c r="BI21" s="88" t="s">
        <v>32</v>
      </c>
      <c r="BJ21" s="95"/>
      <c r="BK21" s="95"/>
      <c r="BL21" s="95"/>
      <c r="BM21" s="95"/>
      <c r="BN21" s="95">
        <f t="shared" si="14"/>
        <v>23850</v>
      </c>
      <c r="BO21" s="96">
        <f t="shared" si="15"/>
        <v>23850</v>
      </c>
    </row>
    <row r="22" spans="1:67" ht="42.75" x14ac:dyDescent="0.2">
      <c r="A22" s="36">
        <v>15</v>
      </c>
      <c r="B22" s="101" t="s">
        <v>33</v>
      </c>
      <c r="C22" s="73" t="s">
        <v>72</v>
      </c>
      <c r="D22" s="74">
        <v>190762</v>
      </c>
      <c r="E22" s="37">
        <v>1</v>
      </c>
      <c r="F22" s="38">
        <v>0</v>
      </c>
      <c r="G22" s="38">
        <v>0</v>
      </c>
      <c r="H22" s="38">
        <v>0</v>
      </c>
      <c r="I22" s="39">
        <v>0</v>
      </c>
      <c r="J22" s="30">
        <f t="shared" si="2"/>
        <v>39900</v>
      </c>
      <c r="K22" s="30">
        <f t="shared" si="3"/>
        <v>0</v>
      </c>
      <c r="L22" s="30">
        <f t="shared" si="4"/>
        <v>0</v>
      </c>
      <c r="M22" s="30">
        <f t="shared" si="5"/>
        <v>0</v>
      </c>
      <c r="N22" s="30">
        <f t="shared" si="6"/>
        <v>93633.4</v>
      </c>
      <c r="O22" s="30">
        <f t="shared" si="7"/>
        <v>190762</v>
      </c>
      <c r="P22" s="30">
        <f t="shared" si="8"/>
        <v>0</v>
      </c>
      <c r="Q22" s="30">
        <f t="shared" si="9"/>
        <v>0</v>
      </c>
      <c r="R22" s="30">
        <f t="shared" si="10"/>
        <v>0</v>
      </c>
      <c r="S22" s="30">
        <f t="shared" si="11"/>
        <v>0</v>
      </c>
      <c r="T22" s="40"/>
      <c r="U22" s="38"/>
      <c r="V22" s="38"/>
      <c r="W22" s="38"/>
      <c r="X22" s="39"/>
      <c r="Y22" s="27"/>
      <c r="Z22" s="28"/>
      <c r="AA22" s="28"/>
      <c r="AB22" s="28"/>
      <c r="AC22" s="34"/>
      <c r="AD22" s="35"/>
      <c r="AE22" s="28"/>
      <c r="AF22" s="28"/>
      <c r="AG22" s="28"/>
      <c r="AH22" s="29"/>
      <c r="AI22" s="35"/>
      <c r="AJ22" s="28"/>
      <c r="AK22" s="28"/>
      <c r="AL22" s="28"/>
      <c r="AM22" s="29"/>
      <c r="AN22" s="35"/>
      <c r="AO22" s="28"/>
      <c r="AP22" s="28"/>
      <c r="AQ22" s="28"/>
      <c r="AR22" s="29"/>
      <c r="AS22" s="35">
        <v>11400</v>
      </c>
      <c r="AT22" s="28"/>
      <c r="AU22" s="28"/>
      <c r="AV22" s="28"/>
      <c r="AW22" s="29">
        <v>26752.400000000001</v>
      </c>
      <c r="AX22" s="35">
        <v>28500</v>
      </c>
      <c r="AY22" s="28"/>
      <c r="AZ22" s="28"/>
      <c r="BA22" s="28"/>
      <c r="BB22" s="29">
        <v>66881</v>
      </c>
      <c r="BC22" s="35">
        <v>17100</v>
      </c>
      <c r="BD22" s="28"/>
      <c r="BE22" s="28"/>
      <c r="BF22" s="28"/>
      <c r="BG22" s="29">
        <v>40128.6</v>
      </c>
      <c r="BH22" s="92">
        <f t="shared" si="12"/>
        <v>190762</v>
      </c>
      <c r="BI22" s="88" t="s">
        <v>33</v>
      </c>
      <c r="BJ22" s="95"/>
      <c r="BK22" s="95"/>
      <c r="BL22" s="95"/>
      <c r="BM22" s="95">
        <f t="shared" si="13"/>
        <v>38152.400000000001</v>
      </c>
      <c r="BN22" s="95">
        <f t="shared" si="14"/>
        <v>95381</v>
      </c>
      <c r="BO22" s="96">
        <f t="shared" si="15"/>
        <v>57228.6</v>
      </c>
    </row>
    <row r="23" spans="1:67" ht="28.5" x14ac:dyDescent="0.2">
      <c r="A23" s="36">
        <v>16</v>
      </c>
      <c r="B23" s="101" t="s">
        <v>34</v>
      </c>
      <c r="C23" s="73" t="s">
        <v>73</v>
      </c>
      <c r="D23" s="74">
        <v>144646</v>
      </c>
      <c r="E23" s="37">
        <v>0</v>
      </c>
      <c r="F23" s="38">
        <v>0.77168949771689499</v>
      </c>
      <c r="G23" s="38">
        <v>0</v>
      </c>
      <c r="H23" s="38">
        <v>0</v>
      </c>
      <c r="I23" s="39">
        <v>0.22831050228310501</v>
      </c>
      <c r="J23" s="30">
        <f t="shared" si="2"/>
        <v>57959</v>
      </c>
      <c r="K23" s="30">
        <f t="shared" si="3"/>
        <v>0</v>
      </c>
      <c r="L23" s="30">
        <f t="shared" si="4"/>
        <v>0</v>
      </c>
      <c r="M23" s="30">
        <f t="shared" si="5"/>
        <v>0</v>
      </c>
      <c r="N23" s="30">
        <f t="shared" si="6"/>
        <v>51552.2</v>
      </c>
      <c r="O23" s="30">
        <f t="shared" si="7"/>
        <v>0</v>
      </c>
      <c r="P23" s="30">
        <f t="shared" si="8"/>
        <v>111621.79908675799</v>
      </c>
      <c r="Q23" s="30">
        <f t="shared" si="9"/>
        <v>0</v>
      </c>
      <c r="R23" s="30">
        <f t="shared" si="10"/>
        <v>0</v>
      </c>
      <c r="S23" s="30">
        <f t="shared" si="11"/>
        <v>33024.200913242006</v>
      </c>
      <c r="T23" s="40"/>
      <c r="U23" s="38"/>
      <c r="V23" s="38"/>
      <c r="W23" s="38"/>
      <c r="X23" s="39"/>
      <c r="Y23" s="27"/>
      <c r="Z23" s="28"/>
      <c r="AA23" s="28"/>
      <c r="AB23" s="28"/>
      <c r="AC23" s="34"/>
      <c r="AD23" s="35"/>
      <c r="AE23" s="28"/>
      <c r="AF23" s="28"/>
      <c r="AG23" s="28"/>
      <c r="AH23" s="29"/>
      <c r="AI23" s="35"/>
      <c r="AJ23" s="28"/>
      <c r="AK23" s="28"/>
      <c r="AL23" s="28"/>
      <c r="AM23" s="29"/>
      <c r="AN23" s="35"/>
      <c r="AO23" s="28"/>
      <c r="AP23" s="28"/>
      <c r="AQ23" s="28"/>
      <c r="AR23" s="29"/>
      <c r="AS23" s="35">
        <v>36224</v>
      </c>
      <c r="AT23" s="28"/>
      <c r="AU23" s="28"/>
      <c r="AV23" s="28"/>
      <c r="AW23" s="29">
        <v>14729.2</v>
      </c>
      <c r="AX23" s="35">
        <v>21735</v>
      </c>
      <c r="AY23" s="28"/>
      <c r="AZ23" s="28"/>
      <c r="BA23" s="28"/>
      <c r="BB23" s="29">
        <v>36823</v>
      </c>
      <c r="BC23" s="35">
        <v>13041</v>
      </c>
      <c r="BD23" s="28"/>
      <c r="BE23" s="28"/>
      <c r="BF23" s="28"/>
      <c r="BG23" s="29">
        <v>22093.8</v>
      </c>
      <c r="BH23" s="92">
        <f t="shared" si="12"/>
        <v>144646</v>
      </c>
      <c r="BI23" s="88" t="s">
        <v>34</v>
      </c>
      <c r="BJ23" s="95"/>
      <c r="BK23" s="95"/>
      <c r="BL23" s="95"/>
      <c r="BM23" s="95">
        <f t="shared" si="13"/>
        <v>50953.2</v>
      </c>
      <c r="BN23" s="95">
        <f t="shared" si="14"/>
        <v>58558</v>
      </c>
      <c r="BO23" s="96">
        <f t="shared" si="15"/>
        <v>35134.800000000003</v>
      </c>
    </row>
    <row r="24" spans="1:67" x14ac:dyDescent="0.2">
      <c r="A24" s="36">
        <v>17</v>
      </c>
      <c r="B24" s="101" t="s">
        <v>74</v>
      </c>
      <c r="C24" s="73" t="s">
        <v>48</v>
      </c>
      <c r="D24" s="74">
        <v>80000</v>
      </c>
      <c r="E24" s="37">
        <v>0</v>
      </c>
      <c r="F24" s="38">
        <v>1</v>
      </c>
      <c r="G24" s="38">
        <v>0</v>
      </c>
      <c r="H24" s="38">
        <v>0</v>
      </c>
      <c r="I24" s="39">
        <v>0</v>
      </c>
      <c r="J24" s="30">
        <f t="shared" si="2"/>
        <v>63541.7</v>
      </c>
      <c r="K24" s="30">
        <f t="shared" si="3"/>
        <v>0</v>
      </c>
      <c r="L24" s="30">
        <f t="shared" si="4"/>
        <v>0</v>
      </c>
      <c r="M24" s="30">
        <f t="shared" si="5"/>
        <v>0</v>
      </c>
      <c r="N24" s="30">
        <f t="shared" si="6"/>
        <v>0</v>
      </c>
      <c r="O24" s="30">
        <f t="shared" si="7"/>
        <v>0</v>
      </c>
      <c r="P24" s="30">
        <f t="shared" si="8"/>
        <v>80000</v>
      </c>
      <c r="Q24" s="30">
        <f t="shared" si="9"/>
        <v>0</v>
      </c>
      <c r="R24" s="30">
        <f t="shared" si="10"/>
        <v>0</v>
      </c>
      <c r="S24" s="30">
        <f t="shared" si="11"/>
        <v>0</v>
      </c>
      <c r="T24" s="40"/>
      <c r="U24" s="38"/>
      <c r="V24" s="38"/>
      <c r="W24" s="38"/>
      <c r="X24" s="39"/>
      <c r="Y24" s="27"/>
      <c r="Z24" s="28"/>
      <c r="AA24" s="28"/>
      <c r="AB24" s="28"/>
      <c r="AC24" s="34"/>
      <c r="AD24" s="35"/>
      <c r="AE24" s="28"/>
      <c r="AF24" s="28"/>
      <c r="AG24" s="28"/>
      <c r="AH24" s="29"/>
      <c r="AI24" s="35"/>
      <c r="AJ24" s="28"/>
      <c r="AK24" s="28"/>
      <c r="AL24" s="28"/>
      <c r="AM24" s="29"/>
      <c r="AN24" s="35"/>
      <c r="AO24" s="28"/>
      <c r="AP24" s="28"/>
      <c r="AQ24" s="28"/>
      <c r="AR24" s="29"/>
      <c r="AS24" s="35">
        <v>25416.7</v>
      </c>
      <c r="AT24" s="28"/>
      <c r="AU24" s="28"/>
      <c r="AV24" s="28"/>
      <c r="AW24" s="29"/>
      <c r="AX24" s="35">
        <v>38125</v>
      </c>
      <c r="AY24" s="28"/>
      <c r="AZ24" s="28"/>
      <c r="BA24" s="28"/>
      <c r="BB24" s="29"/>
      <c r="BC24" s="35">
        <v>16458.3</v>
      </c>
      <c r="BD24" s="28"/>
      <c r="BE24" s="28"/>
      <c r="BF24" s="28"/>
      <c r="BG24" s="29"/>
      <c r="BH24" s="92">
        <f t="shared" si="12"/>
        <v>80000</v>
      </c>
      <c r="BI24" s="88" t="s">
        <v>74</v>
      </c>
      <c r="BJ24" s="95"/>
      <c r="BK24" s="95"/>
      <c r="BL24" s="95"/>
      <c r="BM24" s="95">
        <f t="shared" si="13"/>
        <v>25416.7</v>
      </c>
      <c r="BN24" s="95">
        <f t="shared" si="14"/>
        <v>38125</v>
      </c>
      <c r="BO24" s="96">
        <f t="shared" si="15"/>
        <v>16458.3</v>
      </c>
    </row>
    <row r="25" spans="1:67" ht="28.5" x14ac:dyDescent="0.2">
      <c r="A25" s="36">
        <v>18</v>
      </c>
      <c r="B25" s="101" t="s">
        <v>75</v>
      </c>
      <c r="C25" s="73" t="s">
        <v>49</v>
      </c>
      <c r="D25" s="74">
        <v>430000</v>
      </c>
      <c r="E25" s="37">
        <v>0</v>
      </c>
      <c r="F25" s="38">
        <v>1</v>
      </c>
      <c r="G25" s="38">
        <v>0</v>
      </c>
      <c r="H25" s="38">
        <v>0</v>
      </c>
      <c r="I25" s="39">
        <v>0</v>
      </c>
      <c r="J25" s="30">
        <f t="shared" si="2"/>
        <v>430000</v>
      </c>
      <c r="K25" s="30">
        <f t="shared" si="3"/>
        <v>0</v>
      </c>
      <c r="L25" s="30">
        <f t="shared" si="4"/>
        <v>0</v>
      </c>
      <c r="M25" s="30">
        <f t="shared" si="5"/>
        <v>0</v>
      </c>
      <c r="N25" s="30">
        <f t="shared" si="6"/>
        <v>0</v>
      </c>
      <c r="O25" s="30">
        <f t="shared" si="7"/>
        <v>0</v>
      </c>
      <c r="P25" s="30">
        <f t="shared" si="8"/>
        <v>430000</v>
      </c>
      <c r="Q25" s="30">
        <f t="shared" si="9"/>
        <v>0</v>
      </c>
      <c r="R25" s="30">
        <f t="shared" si="10"/>
        <v>0</v>
      </c>
      <c r="S25" s="30">
        <f t="shared" si="11"/>
        <v>0</v>
      </c>
      <c r="T25" s="40"/>
      <c r="U25" s="38"/>
      <c r="V25" s="38"/>
      <c r="W25" s="38"/>
      <c r="X25" s="39"/>
      <c r="Y25" s="27"/>
      <c r="Z25" s="28"/>
      <c r="AA25" s="28"/>
      <c r="AB25" s="28"/>
      <c r="AC25" s="34"/>
      <c r="AD25" s="35"/>
      <c r="AE25" s="28"/>
      <c r="AF25" s="28"/>
      <c r="AG25" s="28"/>
      <c r="AH25" s="29"/>
      <c r="AI25" s="35"/>
      <c r="AJ25" s="28"/>
      <c r="AK25" s="28"/>
      <c r="AL25" s="28"/>
      <c r="AM25" s="29"/>
      <c r="AN25" s="35"/>
      <c r="AO25" s="28"/>
      <c r="AP25" s="28"/>
      <c r="AQ25" s="28"/>
      <c r="AR25" s="29"/>
      <c r="AS25" s="35"/>
      <c r="AT25" s="28"/>
      <c r="AU25" s="28"/>
      <c r="AV25" s="28"/>
      <c r="AW25" s="29"/>
      <c r="AX25" s="35">
        <v>430000</v>
      </c>
      <c r="AY25" s="28"/>
      <c r="AZ25" s="28"/>
      <c r="BA25" s="28"/>
      <c r="BB25" s="29"/>
      <c r="BC25" s="35"/>
      <c r="BD25" s="28"/>
      <c r="BE25" s="28"/>
      <c r="BF25" s="28"/>
      <c r="BG25" s="29"/>
      <c r="BH25" s="92">
        <f t="shared" si="12"/>
        <v>430000</v>
      </c>
      <c r="BI25" s="88" t="s">
        <v>75</v>
      </c>
      <c r="BJ25" s="95"/>
      <c r="BK25" s="95"/>
      <c r="BL25" s="95"/>
      <c r="BM25" s="95"/>
      <c r="BN25" s="95">
        <f t="shared" si="14"/>
        <v>430000</v>
      </c>
      <c r="BO25" s="96"/>
    </row>
    <row r="26" spans="1:67" ht="28.5" x14ac:dyDescent="0.2">
      <c r="A26" s="36">
        <v>19</v>
      </c>
      <c r="B26" s="101" t="s">
        <v>76</v>
      </c>
      <c r="C26" s="73" t="s">
        <v>50</v>
      </c>
      <c r="D26" s="74">
        <v>300000</v>
      </c>
      <c r="E26" s="41">
        <v>0</v>
      </c>
      <c r="F26" s="42">
        <v>0.82075471698113212</v>
      </c>
      <c r="G26" s="42">
        <v>0</v>
      </c>
      <c r="H26" s="42">
        <v>0</v>
      </c>
      <c r="I26" s="43">
        <v>0.17924528301886791</v>
      </c>
      <c r="J26" s="30">
        <f t="shared" si="2"/>
        <v>250000</v>
      </c>
      <c r="K26" s="30">
        <f t="shared" si="3"/>
        <v>0</v>
      </c>
      <c r="L26" s="30">
        <f t="shared" si="4"/>
        <v>0</v>
      </c>
      <c r="M26" s="30">
        <f t="shared" si="5"/>
        <v>0</v>
      </c>
      <c r="N26" s="30">
        <f t="shared" si="6"/>
        <v>0</v>
      </c>
      <c r="O26" s="30">
        <f t="shared" si="7"/>
        <v>0</v>
      </c>
      <c r="P26" s="30">
        <f t="shared" si="8"/>
        <v>246226.41509433964</v>
      </c>
      <c r="Q26" s="30">
        <f t="shared" si="9"/>
        <v>0</v>
      </c>
      <c r="R26" s="30">
        <f t="shared" si="10"/>
        <v>0</v>
      </c>
      <c r="S26" s="30">
        <f t="shared" si="11"/>
        <v>53773.584905660377</v>
      </c>
      <c r="T26" s="40"/>
      <c r="U26" s="38"/>
      <c r="V26" s="38"/>
      <c r="W26" s="38"/>
      <c r="X26" s="39"/>
      <c r="Y26" s="27"/>
      <c r="Z26" s="28"/>
      <c r="AA26" s="28"/>
      <c r="AB26" s="28"/>
      <c r="AC26" s="34"/>
      <c r="AD26" s="35"/>
      <c r="AE26" s="28"/>
      <c r="AF26" s="28"/>
      <c r="AG26" s="28"/>
      <c r="AH26" s="29"/>
      <c r="AI26" s="35"/>
      <c r="AJ26" s="28"/>
      <c r="AK26" s="28"/>
      <c r="AL26" s="28"/>
      <c r="AM26" s="29"/>
      <c r="AN26" s="35"/>
      <c r="AO26" s="28"/>
      <c r="AP26" s="28"/>
      <c r="AQ26" s="28"/>
      <c r="AR26" s="29"/>
      <c r="AS26" s="35"/>
      <c r="AT26" s="28"/>
      <c r="AU26" s="28"/>
      <c r="AV26" s="28"/>
      <c r="AW26" s="29"/>
      <c r="AX26" s="35">
        <v>250000</v>
      </c>
      <c r="AY26" s="28"/>
      <c r="AZ26" s="28"/>
      <c r="BA26" s="28"/>
      <c r="BB26" s="29"/>
      <c r="BC26" s="35">
        <v>50000</v>
      </c>
      <c r="BD26" s="28"/>
      <c r="BE26" s="28"/>
      <c r="BF26" s="28"/>
      <c r="BG26" s="29"/>
      <c r="BH26" s="92">
        <f t="shared" si="12"/>
        <v>300000</v>
      </c>
      <c r="BI26" s="88" t="s">
        <v>76</v>
      </c>
      <c r="BJ26" s="95"/>
      <c r="BK26" s="95"/>
      <c r="BL26" s="95"/>
      <c r="BM26" s="95"/>
      <c r="BN26" s="95">
        <f t="shared" si="14"/>
        <v>250000</v>
      </c>
      <c r="BO26" s="96">
        <f t="shared" si="15"/>
        <v>50000</v>
      </c>
    </row>
    <row r="27" spans="1:67" x14ac:dyDescent="0.2">
      <c r="A27" s="36">
        <v>20</v>
      </c>
      <c r="B27" s="101" t="s">
        <v>77</v>
      </c>
      <c r="C27" s="73" t="s">
        <v>51</v>
      </c>
      <c r="D27" s="74">
        <v>70000</v>
      </c>
      <c r="E27" s="37">
        <v>0</v>
      </c>
      <c r="F27" s="38">
        <v>0.82666666666666666</v>
      </c>
      <c r="G27" s="38">
        <v>0</v>
      </c>
      <c r="H27" s="38">
        <v>0</v>
      </c>
      <c r="I27" s="39">
        <v>0.17333333333333334</v>
      </c>
      <c r="J27" s="30">
        <f t="shared" si="2"/>
        <v>56000</v>
      </c>
      <c r="K27" s="30">
        <f t="shared" si="3"/>
        <v>0</v>
      </c>
      <c r="L27" s="30">
        <f t="shared" si="4"/>
        <v>0</v>
      </c>
      <c r="M27" s="30">
        <f t="shared" si="5"/>
        <v>0</v>
      </c>
      <c r="N27" s="30">
        <f t="shared" si="6"/>
        <v>0</v>
      </c>
      <c r="O27" s="30">
        <f t="shared" si="7"/>
        <v>0</v>
      </c>
      <c r="P27" s="30">
        <f t="shared" si="8"/>
        <v>57866.666666666664</v>
      </c>
      <c r="Q27" s="30">
        <f t="shared" si="9"/>
        <v>0</v>
      </c>
      <c r="R27" s="30">
        <f t="shared" si="10"/>
        <v>0</v>
      </c>
      <c r="S27" s="30">
        <f t="shared" si="11"/>
        <v>12133.333333333334</v>
      </c>
      <c r="T27" s="40"/>
      <c r="U27" s="38"/>
      <c r="V27" s="38"/>
      <c r="W27" s="38"/>
      <c r="X27" s="39"/>
      <c r="Y27" s="27"/>
      <c r="Z27" s="28"/>
      <c r="AA27" s="28"/>
      <c r="AB27" s="28"/>
      <c r="AC27" s="34"/>
      <c r="AD27" s="35"/>
      <c r="AE27" s="28"/>
      <c r="AF27" s="28"/>
      <c r="AG27" s="28"/>
      <c r="AH27" s="29"/>
      <c r="AI27" s="35"/>
      <c r="AJ27" s="28"/>
      <c r="AK27" s="28"/>
      <c r="AL27" s="28"/>
      <c r="AM27" s="29"/>
      <c r="AN27" s="35"/>
      <c r="AO27" s="28"/>
      <c r="AP27" s="28"/>
      <c r="AQ27" s="28"/>
      <c r="AR27" s="29"/>
      <c r="AS27" s="35"/>
      <c r="AT27" s="28"/>
      <c r="AU27" s="28"/>
      <c r="AV27" s="28"/>
      <c r="AW27" s="29"/>
      <c r="AX27" s="35">
        <v>56000</v>
      </c>
      <c r="AY27" s="28"/>
      <c r="AZ27" s="28"/>
      <c r="BA27" s="28"/>
      <c r="BB27" s="29"/>
      <c r="BC27" s="35">
        <v>14000</v>
      </c>
      <c r="BD27" s="28"/>
      <c r="BE27" s="28"/>
      <c r="BF27" s="28"/>
      <c r="BG27" s="29"/>
      <c r="BH27" s="92">
        <f t="shared" si="12"/>
        <v>70000</v>
      </c>
      <c r="BI27" s="88" t="s">
        <v>77</v>
      </c>
      <c r="BJ27" s="95"/>
      <c r="BK27" s="95"/>
      <c r="BL27" s="95"/>
      <c r="BM27" s="95"/>
      <c r="BN27" s="95">
        <f t="shared" si="14"/>
        <v>56000</v>
      </c>
      <c r="BO27" s="96">
        <f t="shared" si="15"/>
        <v>14000</v>
      </c>
    </row>
    <row r="28" spans="1:67" ht="28.5" x14ac:dyDescent="0.2">
      <c r="A28" s="36">
        <v>21</v>
      </c>
      <c r="B28" s="101" t="s">
        <v>78</v>
      </c>
      <c r="C28" s="73" t="s">
        <v>52</v>
      </c>
      <c r="D28" s="74">
        <v>230000</v>
      </c>
      <c r="E28" s="37">
        <v>0</v>
      </c>
      <c r="F28" s="38">
        <v>0.90476190476190477</v>
      </c>
      <c r="G28" s="38">
        <v>0</v>
      </c>
      <c r="H28" s="38">
        <v>0</v>
      </c>
      <c r="I28" s="39">
        <v>9.5238095238095233E-2</v>
      </c>
      <c r="J28" s="30">
        <f t="shared" si="2"/>
        <v>230000</v>
      </c>
      <c r="K28" s="30">
        <f t="shared" si="3"/>
        <v>0</v>
      </c>
      <c r="L28" s="30">
        <f t="shared" si="4"/>
        <v>0</v>
      </c>
      <c r="M28" s="30">
        <f t="shared" si="5"/>
        <v>0</v>
      </c>
      <c r="N28" s="30">
        <f t="shared" si="6"/>
        <v>0</v>
      </c>
      <c r="O28" s="30">
        <f t="shared" si="7"/>
        <v>0</v>
      </c>
      <c r="P28" s="30">
        <f t="shared" si="8"/>
        <v>208095.23809523811</v>
      </c>
      <c r="Q28" s="30">
        <f t="shared" si="9"/>
        <v>0</v>
      </c>
      <c r="R28" s="30">
        <f t="shared" si="10"/>
        <v>0</v>
      </c>
      <c r="S28" s="30">
        <f t="shared" si="11"/>
        <v>21904.761904761905</v>
      </c>
      <c r="T28" s="40"/>
      <c r="U28" s="38"/>
      <c r="V28" s="38"/>
      <c r="W28" s="38"/>
      <c r="X28" s="39"/>
      <c r="Y28" s="27"/>
      <c r="Z28" s="28"/>
      <c r="AA28" s="28"/>
      <c r="AB28" s="28"/>
      <c r="AC28" s="34"/>
      <c r="AD28" s="35"/>
      <c r="AE28" s="28"/>
      <c r="AF28" s="28"/>
      <c r="AG28" s="28"/>
      <c r="AH28" s="29"/>
      <c r="AI28" s="35"/>
      <c r="AJ28" s="28"/>
      <c r="AK28" s="28"/>
      <c r="AL28" s="28"/>
      <c r="AM28" s="29"/>
      <c r="AN28" s="35"/>
      <c r="AO28" s="28"/>
      <c r="AP28" s="28"/>
      <c r="AQ28" s="28"/>
      <c r="AR28" s="29"/>
      <c r="AS28" s="35"/>
      <c r="AT28" s="28"/>
      <c r="AU28" s="28"/>
      <c r="AV28" s="28"/>
      <c r="AW28" s="29"/>
      <c r="AX28" s="35">
        <v>230000</v>
      </c>
      <c r="AY28" s="28"/>
      <c r="AZ28" s="28"/>
      <c r="BA28" s="28"/>
      <c r="BB28" s="29"/>
      <c r="BC28" s="35"/>
      <c r="BD28" s="28"/>
      <c r="BE28" s="28"/>
      <c r="BF28" s="28"/>
      <c r="BG28" s="29"/>
      <c r="BH28" s="92">
        <f t="shared" si="12"/>
        <v>230000</v>
      </c>
      <c r="BI28" s="88" t="s">
        <v>78</v>
      </c>
      <c r="BJ28" s="95"/>
      <c r="BK28" s="95"/>
      <c r="BL28" s="95"/>
      <c r="BM28" s="95">
        <f t="shared" si="13"/>
        <v>0</v>
      </c>
      <c r="BN28" s="95">
        <f t="shared" si="14"/>
        <v>230000</v>
      </c>
      <c r="BO28" s="96"/>
    </row>
    <row r="29" spans="1:67" x14ac:dyDescent="0.2">
      <c r="A29" s="36">
        <v>22</v>
      </c>
      <c r="B29" s="101" t="s">
        <v>79</v>
      </c>
      <c r="C29" s="73" t="s">
        <v>80</v>
      </c>
      <c r="D29" s="74">
        <v>322500</v>
      </c>
      <c r="E29" s="37">
        <v>0</v>
      </c>
      <c r="F29" s="38">
        <v>0.76923076923076927</v>
      </c>
      <c r="G29" s="38">
        <v>0</v>
      </c>
      <c r="H29" s="38">
        <v>0</v>
      </c>
      <c r="I29" s="39">
        <v>0.23076923076923078</v>
      </c>
      <c r="J29" s="30">
        <f t="shared" si="2"/>
        <v>322500</v>
      </c>
      <c r="K29" s="30">
        <f t="shared" si="3"/>
        <v>0</v>
      </c>
      <c r="L29" s="30">
        <f t="shared" si="4"/>
        <v>0</v>
      </c>
      <c r="M29" s="30">
        <f t="shared" si="5"/>
        <v>0</v>
      </c>
      <c r="N29" s="30">
        <f t="shared" si="6"/>
        <v>0</v>
      </c>
      <c r="O29" s="30">
        <f t="shared" si="7"/>
        <v>0</v>
      </c>
      <c r="P29" s="30">
        <f t="shared" si="8"/>
        <v>248076.92307692309</v>
      </c>
      <c r="Q29" s="30">
        <f t="shared" si="9"/>
        <v>0</v>
      </c>
      <c r="R29" s="30">
        <f t="shared" si="10"/>
        <v>0</v>
      </c>
      <c r="S29" s="30">
        <f t="shared" si="11"/>
        <v>74423.076923076922</v>
      </c>
      <c r="T29" s="40"/>
      <c r="U29" s="38"/>
      <c r="V29" s="38"/>
      <c r="W29" s="38"/>
      <c r="X29" s="39"/>
      <c r="Y29" s="27"/>
      <c r="Z29" s="28"/>
      <c r="AA29" s="28"/>
      <c r="AB29" s="28"/>
      <c r="AC29" s="34"/>
      <c r="AD29" s="35"/>
      <c r="AE29" s="28"/>
      <c r="AF29" s="28"/>
      <c r="AG29" s="28"/>
      <c r="AH29" s="29"/>
      <c r="AI29" s="35"/>
      <c r="AJ29" s="28"/>
      <c r="AK29" s="28"/>
      <c r="AL29" s="28"/>
      <c r="AM29" s="29"/>
      <c r="AN29" s="35"/>
      <c r="AO29" s="28"/>
      <c r="AP29" s="28"/>
      <c r="AQ29" s="28"/>
      <c r="AR29" s="29"/>
      <c r="AS29" s="35">
        <v>322500</v>
      </c>
      <c r="AT29" s="28"/>
      <c r="AU29" s="28"/>
      <c r="AV29" s="28"/>
      <c r="AW29" s="29"/>
      <c r="AX29" s="35"/>
      <c r="AY29" s="28"/>
      <c r="AZ29" s="28"/>
      <c r="BA29" s="28"/>
      <c r="BB29" s="29"/>
      <c r="BC29" s="35"/>
      <c r="BD29" s="28"/>
      <c r="BE29" s="28"/>
      <c r="BF29" s="28"/>
      <c r="BG29" s="29"/>
      <c r="BH29" s="92">
        <f t="shared" si="12"/>
        <v>322500</v>
      </c>
      <c r="BI29" s="88" t="s">
        <v>79</v>
      </c>
      <c r="BJ29" s="95"/>
      <c r="BK29" s="95"/>
      <c r="BL29" s="95">
        <f t="shared" ref="BL29:BL42" si="16">SUM(AN29:AR29)</f>
        <v>0</v>
      </c>
      <c r="BM29" s="95"/>
      <c r="BN29" s="95"/>
      <c r="BO29" s="96"/>
    </row>
    <row r="30" spans="1:67" ht="28.5" x14ac:dyDescent="0.2">
      <c r="A30" s="36">
        <v>23</v>
      </c>
      <c r="B30" s="101" t="s">
        <v>81</v>
      </c>
      <c r="C30" s="73" t="s">
        <v>53</v>
      </c>
      <c r="D30" s="74">
        <v>118140</v>
      </c>
      <c r="E30" s="37">
        <v>0</v>
      </c>
      <c r="F30" s="38">
        <v>0.54259359739555069</v>
      </c>
      <c r="G30" s="38">
        <v>0</v>
      </c>
      <c r="H30" s="38">
        <v>0</v>
      </c>
      <c r="I30" s="39">
        <v>0.45740640260444926</v>
      </c>
      <c r="J30" s="30">
        <f t="shared" si="2"/>
        <v>118140</v>
      </c>
      <c r="K30" s="30">
        <f t="shared" si="3"/>
        <v>0</v>
      </c>
      <c r="L30" s="30">
        <f t="shared" si="4"/>
        <v>0</v>
      </c>
      <c r="M30" s="30">
        <f t="shared" si="5"/>
        <v>0</v>
      </c>
      <c r="N30" s="30">
        <f t="shared" si="6"/>
        <v>0</v>
      </c>
      <c r="O30" s="30">
        <f t="shared" si="7"/>
        <v>0</v>
      </c>
      <c r="P30" s="30">
        <f t="shared" si="8"/>
        <v>64102.007596310359</v>
      </c>
      <c r="Q30" s="30">
        <f t="shared" si="9"/>
        <v>0</v>
      </c>
      <c r="R30" s="30">
        <f t="shared" si="10"/>
        <v>0</v>
      </c>
      <c r="S30" s="30">
        <f t="shared" si="11"/>
        <v>54037.992403689634</v>
      </c>
      <c r="T30" s="40"/>
      <c r="U30" s="38"/>
      <c r="V30" s="38"/>
      <c r="W30" s="38"/>
      <c r="X30" s="39"/>
      <c r="Y30" s="27"/>
      <c r="Z30" s="28"/>
      <c r="AA30" s="28"/>
      <c r="AB30" s="28"/>
      <c r="AC30" s="34"/>
      <c r="AD30" s="35"/>
      <c r="AE30" s="28"/>
      <c r="AF30" s="28"/>
      <c r="AG30" s="28"/>
      <c r="AH30" s="29"/>
      <c r="AI30" s="35"/>
      <c r="AJ30" s="28"/>
      <c r="AK30" s="28"/>
      <c r="AL30" s="28"/>
      <c r="AM30" s="29"/>
      <c r="AN30" s="35"/>
      <c r="AO30" s="28"/>
      <c r="AP30" s="28"/>
      <c r="AQ30" s="28"/>
      <c r="AR30" s="29"/>
      <c r="AS30" s="35">
        <v>118140</v>
      </c>
      <c r="AT30" s="28"/>
      <c r="AU30" s="28"/>
      <c r="AV30" s="28"/>
      <c r="AW30" s="29"/>
      <c r="AX30" s="35"/>
      <c r="AY30" s="28"/>
      <c r="AZ30" s="28"/>
      <c r="BA30" s="28"/>
      <c r="BB30" s="29"/>
      <c r="BC30" s="35"/>
      <c r="BD30" s="28"/>
      <c r="BE30" s="28"/>
      <c r="BF30" s="28"/>
      <c r="BG30" s="29"/>
      <c r="BH30" s="92">
        <f t="shared" si="12"/>
        <v>118140</v>
      </c>
      <c r="BI30" s="88" t="s">
        <v>81</v>
      </c>
      <c r="BJ30" s="95"/>
      <c r="BK30" s="95"/>
      <c r="BL30" s="95"/>
      <c r="BM30" s="95">
        <f t="shared" si="13"/>
        <v>118140</v>
      </c>
      <c r="BN30" s="95"/>
      <c r="BO30" s="96"/>
    </row>
    <row r="31" spans="1:67" ht="28.5" x14ac:dyDescent="0.2">
      <c r="A31" s="36">
        <v>24</v>
      </c>
      <c r="B31" s="101" t="s">
        <v>82</v>
      </c>
      <c r="C31" s="73" t="s">
        <v>83</v>
      </c>
      <c r="D31" s="74">
        <v>110000</v>
      </c>
      <c r="E31" s="37">
        <v>0</v>
      </c>
      <c r="F31" s="38">
        <v>1</v>
      </c>
      <c r="G31" s="38">
        <v>0</v>
      </c>
      <c r="H31" s="38">
        <v>0</v>
      </c>
      <c r="I31" s="39">
        <v>0</v>
      </c>
      <c r="J31" s="30">
        <f t="shared" si="2"/>
        <v>88125</v>
      </c>
      <c r="K31" s="30">
        <f t="shared" si="3"/>
        <v>0</v>
      </c>
      <c r="L31" s="30">
        <f t="shared" si="4"/>
        <v>0</v>
      </c>
      <c r="M31" s="30">
        <f t="shared" si="5"/>
        <v>0</v>
      </c>
      <c r="N31" s="30">
        <f t="shared" si="6"/>
        <v>0</v>
      </c>
      <c r="O31" s="30">
        <f t="shared" si="7"/>
        <v>0</v>
      </c>
      <c r="P31" s="30">
        <f t="shared" si="8"/>
        <v>110000</v>
      </c>
      <c r="Q31" s="30">
        <f t="shared" si="9"/>
        <v>0</v>
      </c>
      <c r="R31" s="30">
        <f t="shared" si="10"/>
        <v>0</v>
      </c>
      <c r="S31" s="30">
        <f t="shared" si="11"/>
        <v>0</v>
      </c>
      <c r="T31" s="40"/>
      <c r="U31" s="38"/>
      <c r="V31" s="38"/>
      <c r="W31" s="38"/>
      <c r="X31" s="39"/>
      <c r="Y31" s="27"/>
      <c r="Z31" s="28"/>
      <c r="AA31" s="28"/>
      <c r="AB31" s="28"/>
      <c r="AC31" s="34"/>
      <c r="AD31" s="35"/>
      <c r="AE31" s="28"/>
      <c r="AF31" s="28"/>
      <c r="AG31" s="28"/>
      <c r="AH31" s="29"/>
      <c r="AI31" s="35"/>
      <c r="AJ31" s="28"/>
      <c r="AK31" s="28"/>
      <c r="AL31" s="28"/>
      <c r="AM31" s="29"/>
      <c r="AN31" s="35"/>
      <c r="AO31" s="28"/>
      <c r="AP31" s="28"/>
      <c r="AQ31" s="28"/>
      <c r="AR31" s="29"/>
      <c r="AS31" s="35">
        <v>35061</v>
      </c>
      <c r="AT31" s="28"/>
      <c r="AU31" s="28"/>
      <c r="AV31" s="28"/>
      <c r="AW31" s="29"/>
      <c r="AX31" s="35">
        <v>53064</v>
      </c>
      <c r="AY31" s="28"/>
      <c r="AZ31" s="28"/>
      <c r="BA31" s="28"/>
      <c r="BB31" s="29"/>
      <c r="BC31" s="35">
        <v>21875</v>
      </c>
      <c r="BD31" s="28"/>
      <c r="BE31" s="28"/>
      <c r="BF31" s="28"/>
      <c r="BG31" s="29"/>
      <c r="BH31" s="92">
        <f t="shared" si="12"/>
        <v>110000</v>
      </c>
      <c r="BI31" s="88" t="s">
        <v>82</v>
      </c>
      <c r="BJ31" s="95"/>
      <c r="BK31" s="95"/>
      <c r="BL31" s="95"/>
      <c r="BM31" s="95">
        <f t="shared" si="13"/>
        <v>35061</v>
      </c>
      <c r="BN31" s="95">
        <f t="shared" si="14"/>
        <v>53064</v>
      </c>
      <c r="BO31" s="96">
        <f t="shared" si="15"/>
        <v>21875</v>
      </c>
    </row>
    <row r="32" spans="1:67" ht="28.5" x14ac:dyDescent="0.2">
      <c r="A32" s="36">
        <v>25</v>
      </c>
      <c r="B32" s="101" t="s">
        <v>84</v>
      </c>
      <c r="C32" s="73" t="s">
        <v>85</v>
      </c>
      <c r="D32" s="74">
        <v>100000</v>
      </c>
      <c r="E32" s="37">
        <v>0</v>
      </c>
      <c r="F32" s="38">
        <v>0</v>
      </c>
      <c r="G32" s="38">
        <v>0</v>
      </c>
      <c r="H32" s="38">
        <v>1</v>
      </c>
      <c r="I32" s="39">
        <v>0</v>
      </c>
      <c r="J32" s="30">
        <f t="shared" si="2"/>
        <v>100000</v>
      </c>
      <c r="K32" s="30">
        <f t="shared" si="3"/>
        <v>0</v>
      </c>
      <c r="L32" s="30">
        <f t="shared" si="4"/>
        <v>0</v>
      </c>
      <c r="M32" s="30">
        <f t="shared" si="5"/>
        <v>0</v>
      </c>
      <c r="N32" s="30">
        <f t="shared" si="6"/>
        <v>0</v>
      </c>
      <c r="O32" s="30">
        <f t="shared" si="7"/>
        <v>0</v>
      </c>
      <c r="P32" s="30">
        <f t="shared" si="8"/>
        <v>0</v>
      </c>
      <c r="Q32" s="30">
        <f t="shared" si="9"/>
        <v>0</v>
      </c>
      <c r="R32" s="30">
        <f t="shared" si="10"/>
        <v>100000</v>
      </c>
      <c r="S32" s="30">
        <f t="shared" si="11"/>
        <v>0</v>
      </c>
      <c r="T32" s="40"/>
      <c r="U32" s="38"/>
      <c r="V32" s="38"/>
      <c r="W32" s="38"/>
      <c r="X32" s="39"/>
      <c r="Y32" s="27"/>
      <c r="Z32" s="28"/>
      <c r="AA32" s="28"/>
      <c r="AB32" s="28"/>
      <c r="AC32" s="34"/>
      <c r="AD32" s="35"/>
      <c r="AE32" s="28"/>
      <c r="AF32" s="28"/>
      <c r="AG32" s="28"/>
      <c r="AH32" s="29"/>
      <c r="AI32" s="35"/>
      <c r="AJ32" s="28"/>
      <c r="AK32" s="28"/>
      <c r="AL32" s="28"/>
      <c r="AM32" s="29"/>
      <c r="AN32" s="35"/>
      <c r="AO32" s="28"/>
      <c r="AP32" s="28"/>
      <c r="AQ32" s="28"/>
      <c r="AR32" s="29"/>
      <c r="AS32" s="35">
        <v>100000</v>
      </c>
      <c r="AT32" s="28"/>
      <c r="AU32" s="28"/>
      <c r="AV32" s="28"/>
      <c r="AW32" s="29"/>
      <c r="AX32" s="35"/>
      <c r="AY32" s="28"/>
      <c r="AZ32" s="28"/>
      <c r="BA32" s="28"/>
      <c r="BB32" s="29"/>
      <c r="BC32" s="35"/>
      <c r="BD32" s="28"/>
      <c r="BE32" s="28"/>
      <c r="BF32" s="28"/>
      <c r="BG32" s="29"/>
      <c r="BH32" s="92">
        <f t="shared" si="12"/>
        <v>100000</v>
      </c>
      <c r="BI32" s="88" t="s">
        <v>84</v>
      </c>
      <c r="BJ32" s="95"/>
      <c r="BK32" s="95"/>
      <c r="BL32" s="95">
        <f t="shared" si="16"/>
        <v>0</v>
      </c>
      <c r="BM32" s="95"/>
      <c r="BN32" s="95"/>
      <c r="BO32" s="96"/>
    </row>
    <row r="33" spans="1:67" x14ac:dyDescent="0.2">
      <c r="A33" s="36">
        <v>26</v>
      </c>
      <c r="B33" s="101" t="s">
        <v>86</v>
      </c>
      <c r="C33" s="73" t="s">
        <v>54</v>
      </c>
      <c r="D33" s="74">
        <v>180000</v>
      </c>
      <c r="E33" s="37">
        <v>0</v>
      </c>
      <c r="F33" s="38">
        <v>1</v>
      </c>
      <c r="G33" s="38">
        <v>0</v>
      </c>
      <c r="H33" s="38">
        <v>0</v>
      </c>
      <c r="I33" s="39">
        <v>0</v>
      </c>
      <c r="J33" s="30">
        <f t="shared" si="2"/>
        <v>180000</v>
      </c>
      <c r="K33" s="30">
        <f t="shared" si="3"/>
        <v>0</v>
      </c>
      <c r="L33" s="30">
        <f t="shared" si="4"/>
        <v>0</v>
      </c>
      <c r="M33" s="30">
        <f t="shared" si="5"/>
        <v>0</v>
      </c>
      <c r="N33" s="30">
        <f t="shared" si="6"/>
        <v>0</v>
      </c>
      <c r="O33" s="30">
        <f t="shared" si="7"/>
        <v>0</v>
      </c>
      <c r="P33" s="30">
        <f t="shared" si="8"/>
        <v>180000</v>
      </c>
      <c r="Q33" s="30">
        <f t="shared" si="9"/>
        <v>0</v>
      </c>
      <c r="R33" s="30">
        <f t="shared" si="10"/>
        <v>0</v>
      </c>
      <c r="S33" s="30">
        <f t="shared" si="11"/>
        <v>0</v>
      </c>
      <c r="T33" s="40"/>
      <c r="U33" s="38"/>
      <c r="V33" s="38"/>
      <c r="W33" s="38"/>
      <c r="X33" s="39"/>
      <c r="Y33" s="27"/>
      <c r="Z33" s="28"/>
      <c r="AA33" s="28"/>
      <c r="AB33" s="28"/>
      <c r="AC33" s="34"/>
      <c r="AD33" s="35"/>
      <c r="AE33" s="28"/>
      <c r="AF33" s="28"/>
      <c r="AG33" s="28"/>
      <c r="AH33" s="29"/>
      <c r="AI33" s="35"/>
      <c r="AJ33" s="28"/>
      <c r="AK33" s="28"/>
      <c r="AL33" s="28"/>
      <c r="AM33" s="29"/>
      <c r="AN33" s="35"/>
      <c r="AO33" s="28"/>
      <c r="AP33" s="28"/>
      <c r="AQ33" s="28"/>
      <c r="AR33" s="29"/>
      <c r="AS33" s="35"/>
      <c r="AT33" s="28"/>
      <c r="AU33" s="28"/>
      <c r="AV33" s="28"/>
      <c r="AW33" s="29"/>
      <c r="AX33" s="35">
        <v>180000</v>
      </c>
      <c r="AY33" s="28"/>
      <c r="AZ33" s="28"/>
      <c r="BA33" s="28"/>
      <c r="BB33" s="29"/>
      <c r="BC33" s="35"/>
      <c r="BD33" s="28"/>
      <c r="BE33" s="28"/>
      <c r="BF33" s="28"/>
      <c r="BG33" s="29"/>
      <c r="BH33" s="92">
        <f t="shared" si="12"/>
        <v>180000</v>
      </c>
      <c r="BI33" s="88" t="s">
        <v>86</v>
      </c>
      <c r="BJ33" s="95"/>
      <c r="BK33" s="95"/>
      <c r="BL33" s="95"/>
      <c r="BM33" s="95"/>
      <c r="BN33" s="95"/>
      <c r="BO33" s="96"/>
    </row>
    <row r="34" spans="1:67" x14ac:dyDescent="0.2">
      <c r="A34" s="36">
        <v>27</v>
      </c>
      <c r="B34" s="101" t="s">
        <v>87</v>
      </c>
      <c r="C34" s="73" t="s">
        <v>55</v>
      </c>
      <c r="D34" s="74">
        <v>238720</v>
      </c>
      <c r="E34" s="37">
        <v>0</v>
      </c>
      <c r="F34" s="38">
        <v>1</v>
      </c>
      <c r="G34" s="38">
        <v>0</v>
      </c>
      <c r="H34" s="38">
        <v>0</v>
      </c>
      <c r="I34" s="39">
        <v>0</v>
      </c>
      <c r="J34" s="30">
        <f t="shared" si="2"/>
        <v>238720</v>
      </c>
      <c r="K34" s="30">
        <f t="shared" si="3"/>
        <v>0</v>
      </c>
      <c r="L34" s="30">
        <f t="shared" si="4"/>
        <v>0</v>
      </c>
      <c r="M34" s="30">
        <f t="shared" si="5"/>
        <v>0</v>
      </c>
      <c r="N34" s="30">
        <f t="shared" si="6"/>
        <v>0</v>
      </c>
      <c r="O34" s="30">
        <f t="shared" si="7"/>
        <v>0</v>
      </c>
      <c r="P34" s="30">
        <f t="shared" si="8"/>
        <v>238720</v>
      </c>
      <c r="Q34" s="30">
        <f t="shared" si="9"/>
        <v>0</v>
      </c>
      <c r="R34" s="30">
        <f t="shared" si="10"/>
        <v>0</v>
      </c>
      <c r="S34" s="30">
        <f t="shared" si="11"/>
        <v>0</v>
      </c>
      <c r="T34" s="40"/>
      <c r="U34" s="38"/>
      <c r="V34" s="38"/>
      <c r="W34" s="38"/>
      <c r="X34" s="39"/>
      <c r="Y34" s="27"/>
      <c r="Z34" s="28"/>
      <c r="AA34" s="28"/>
      <c r="AB34" s="28"/>
      <c r="AC34" s="34"/>
      <c r="AD34" s="35"/>
      <c r="AE34" s="28"/>
      <c r="AF34" s="28"/>
      <c r="AG34" s="28"/>
      <c r="AH34" s="29"/>
      <c r="AI34" s="35"/>
      <c r="AJ34" s="28"/>
      <c r="AK34" s="28"/>
      <c r="AL34" s="28"/>
      <c r="AM34" s="29"/>
      <c r="AN34" s="35"/>
      <c r="AO34" s="28"/>
      <c r="AP34" s="28"/>
      <c r="AQ34" s="28"/>
      <c r="AR34" s="29"/>
      <c r="AS34" s="35">
        <v>24000</v>
      </c>
      <c r="AT34" s="28"/>
      <c r="AU34" s="28"/>
      <c r="AV34" s="28"/>
      <c r="AW34" s="29"/>
      <c r="AX34" s="35">
        <v>214720</v>
      </c>
      <c r="AY34" s="28"/>
      <c r="AZ34" s="28"/>
      <c r="BA34" s="28"/>
      <c r="BB34" s="29"/>
      <c r="BC34" s="35"/>
      <c r="BD34" s="28"/>
      <c r="BE34" s="28"/>
      <c r="BF34" s="28"/>
      <c r="BG34" s="29"/>
      <c r="BH34" s="92">
        <f t="shared" si="12"/>
        <v>238720</v>
      </c>
      <c r="BI34" s="88" t="s">
        <v>87</v>
      </c>
      <c r="BJ34" s="95"/>
      <c r="BK34" s="95"/>
      <c r="BL34" s="95"/>
      <c r="BM34" s="95">
        <f t="shared" si="13"/>
        <v>24000</v>
      </c>
      <c r="BN34" s="95">
        <f t="shared" si="14"/>
        <v>214720</v>
      </c>
      <c r="BO34" s="96"/>
    </row>
    <row r="35" spans="1:67" ht="118.5" customHeight="1" x14ac:dyDescent="0.2">
      <c r="A35" s="36">
        <v>28</v>
      </c>
      <c r="B35" s="101" t="s">
        <v>88</v>
      </c>
      <c r="C35" s="73" t="s">
        <v>89</v>
      </c>
      <c r="D35" s="74">
        <v>56000</v>
      </c>
      <c r="E35" s="37"/>
      <c r="F35" s="38"/>
      <c r="G35" s="38"/>
      <c r="H35" s="38"/>
      <c r="I35" s="39"/>
      <c r="J35" s="30"/>
      <c r="K35" s="30"/>
      <c r="L35" s="30"/>
      <c r="M35" s="30"/>
      <c r="N35" s="30"/>
      <c r="O35" s="30"/>
      <c r="P35" s="30"/>
      <c r="Q35" s="30"/>
      <c r="R35" s="30"/>
      <c r="S35" s="30">
        <f t="shared" si="11"/>
        <v>0</v>
      </c>
      <c r="T35" s="40"/>
      <c r="U35" s="38"/>
      <c r="V35" s="38"/>
      <c r="W35" s="38"/>
      <c r="X35" s="39"/>
      <c r="Y35" s="27"/>
      <c r="Z35" s="28"/>
      <c r="AA35" s="28"/>
      <c r="AB35" s="28"/>
      <c r="AC35" s="34"/>
      <c r="AD35" s="35"/>
      <c r="AE35" s="28"/>
      <c r="AF35" s="28"/>
      <c r="AG35" s="28"/>
      <c r="AH35" s="29"/>
      <c r="AI35" s="35"/>
      <c r="AJ35" s="28"/>
      <c r="AK35" s="28"/>
      <c r="AL35" s="28"/>
      <c r="AM35" s="29"/>
      <c r="AN35" s="35"/>
      <c r="AO35" s="44"/>
      <c r="AP35" s="44"/>
      <c r="AQ35" s="28"/>
      <c r="AR35" s="29"/>
      <c r="AS35" s="35">
        <v>23333</v>
      </c>
      <c r="AT35" s="44"/>
      <c r="AU35" s="44"/>
      <c r="AV35" s="28"/>
      <c r="AW35" s="29"/>
      <c r="AX35" s="35">
        <v>28000</v>
      </c>
      <c r="AY35" s="28"/>
      <c r="AZ35" s="28"/>
      <c r="BA35" s="28"/>
      <c r="BB35" s="29"/>
      <c r="BC35" s="35">
        <v>4667</v>
      </c>
      <c r="BD35" s="28"/>
      <c r="BE35" s="28"/>
      <c r="BF35" s="28"/>
      <c r="BG35" s="29"/>
      <c r="BH35" s="92">
        <f t="shared" si="12"/>
        <v>56000</v>
      </c>
      <c r="BI35" s="88" t="s">
        <v>88</v>
      </c>
      <c r="BJ35" s="95"/>
      <c r="BK35" s="95"/>
      <c r="BL35" s="95"/>
      <c r="BM35" s="95">
        <f t="shared" si="13"/>
        <v>23333</v>
      </c>
      <c r="BN35" s="95">
        <f t="shared" si="14"/>
        <v>28000</v>
      </c>
      <c r="BO35" s="96">
        <f t="shared" si="15"/>
        <v>4667</v>
      </c>
    </row>
    <row r="36" spans="1:67" ht="99.75" customHeight="1" x14ac:dyDescent="0.2">
      <c r="A36" s="36">
        <v>29</v>
      </c>
      <c r="B36" s="101" t="s">
        <v>90</v>
      </c>
      <c r="C36" s="73" t="s">
        <v>56</v>
      </c>
      <c r="D36" s="76">
        <v>600000</v>
      </c>
      <c r="E36" s="37"/>
      <c r="F36" s="38"/>
      <c r="G36" s="38"/>
      <c r="H36" s="38"/>
      <c r="I36" s="39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45"/>
      <c r="U36" s="46"/>
      <c r="V36" s="46"/>
      <c r="W36" s="46"/>
      <c r="X36" s="47"/>
      <c r="Y36" s="27"/>
      <c r="Z36" s="28"/>
      <c r="AA36" s="28"/>
      <c r="AB36" s="28"/>
      <c r="AC36" s="34"/>
      <c r="AD36" s="35"/>
      <c r="AE36" s="28"/>
      <c r="AF36" s="28"/>
      <c r="AG36" s="28"/>
      <c r="AH36" s="29"/>
      <c r="AI36" s="35"/>
      <c r="AJ36" s="28"/>
      <c r="AK36" s="28"/>
      <c r="AL36" s="28"/>
      <c r="AM36" s="29"/>
      <c r="AN36" s="35"/>
      <c r="AO36" s="44">
        <v>99780</v>
      </c>
      <c r="AP36" s="44">
        <v>180000</v>
      </c>
      <c r="AQ36" s="28"/>
      <c r="AR36" s="29"/>
      <c r="AS36" s="35"/>
      <c r="AT36" s="44">
        <v>100220</v>
      </c>
      <c r="AU36" s="44">
        <v>220000</v>
      </c>
      <c r="AV36" s="28"/>
      <c r="AW36" s="29"/>
      <c r="AX36" s="35"/>
      <c r="AY36" s="28"/>
      <c r="AZ36" s="44"/>
      <c r="BA36" s="28"/>
      <c r="BB36" s="29"/>
      <c r="BC36" s="35"/>
      <c r="BD36" s="28"/>
      <c r="BE36" s="44"/>
      <c r="BF36" s="28"/>
      <c r="BG36" s="29"/>
      <c r="BH36" s="92">
        <f>SUM(AD36:BG36)</f>
        <v>600000</v>
      </c>
      <c r="BI36" s="88" t="s">
        <v>90</v>
      </c>
      <c r="BJ36" s="95"/>
      <c r="BK36" s="95"/>
      <c r="BL36" s="95">
        <f t="shared" si="16"/>
        <v>279780</v>
      </c>
      <c r="BM36" s="95">
        <f t="shared" si="13"/>
        <v>320220</v>
      </c>
      <c r="BN36" s="95"/>
      <c r="BO36" s="96"/>
    </row>
    <row r="37" spans="1:67" ht="144.75" customHeight="1" x14ac:dyDescent="0.2">
      <c r="A37" s="36">
        <v>30</v>
      </c>
      <c r="B37" s="101" t="s">
        <v>91</v>
      </c>
      <c r="C37" s="73" t="s">
        <v>57</v>
      </c>
      <c r="D37" s="74">
        <v>500000</v>
      </c>
      <c r="E37" s="37"/>
      <c r="F37" s="38"/>
      <c r="G37" s="38"/>
      <c r="H37" s="38"/>
      <c r="I37" s="39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45"/>
      <c r="U37" s="46"/>
      <c r="V37" s="46"/>
      <c r="W37" s="46"/>
      <c r="X37" s="47"/>
      <c r="Y37" s="27"/>
      <c r="Z37" s="28"/>
      <c r="AA37" s="28"/>
      <c r="AB37" s="28"/>
      <c r="AC37" s="34"/>
      <c r="AD37" s="35"/>
      <c r="AE37" s="28"/>
      <c r="AF37" s="28"/>
      <c r="AG37" s="28"/>
      <c r="AH37" s="29"/>
      <c r="AI37" s="35"/>
      <c r="AJ37" s="28"/>
      <c r="AK37" s="28"/>
      <c r="AL37" s="28"/>
      <c r="AM37" s="29"/>
      <c r="AN37" s="35"/>
      <c r="AO37" s="28"/>
      <c r="AP37" s="28"/>
      <c r="AQ37" s="28"/>
      <c r="AR37" s="29"/>
      <c r="AS37" s="35"/>
      <c r="AT37" s="28"/>
      <c r="AU37" s="28"/>
      <c r="AV37" s="44"/>
      <c r="AW37" s="29"/>
      <c r="AX37" s="35"/>
      <c r="AY37" s="28"/>
      <c r="AZ37" s="28">
        <v>250000</v>
      </c>
      <c r="BA37" s="44"/>
      <c r="BB37" s="29"/>
      <c r="BC37" s="35"/>
      <c r="BD37" s="28"/>
      <c r="BE37" s="28">
        <v>250000</v>
      </c>
      <c r="BF37" s="28"/>
      <c r="BG37" s="29"/>
      <c r="BH37" s="92">
        <f t="shared" ref="BH37:BH50" si="17">SUM(AD37:BG37)</f>
        <v>500000</v>
      </c>
      <c r="BI37" s="88" t="s">
        <v>91</v>
      </c>
      <c r="BJ37" s="95"/>
      <c r="BK37" s="95"/>
      <c r="BL37" s="95"/>
      <c r="BM37" s="95"/>
      <c r="BN37" s="95">
        <f t="shared" si="14"/>
        <v>250000</v>
      </c>
      <c r="BO37" s="96">
        <f t="shared" si="15"/>
        <v>250000</v>
      </c>
    </row>
    <row r="38" spans="1:67" ht="98.25" customHeight="1" x14ac:dyDescent="0.2">
      <c r="A38" s="36">
        <v>31</v>
      </c>
      <c r="B38" s="101" t="s">
        <v>92</v>
      </c>
      <c r="C38" s="73" t="s">
        <v>58</v>
      </c>
      <c r="D38" s="74">
        <v>1073500</v>
      </c>
      <c r="E38" s="37"/>
      <c r="F38" s="38"/>
      <c r="G38" s="38"/>
      <c r="H38" s="38"/>
      <c r="I38" s="3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45"/>
      <c r="U38" s="46"/>
      <c r="V38" s="46"/>
      <c r="W38" s="46"/>
      <c r="X38" s="47"/>
      <c r="Y38" s="27"/>
      <c r="Z38" s="28"/>
      <c r="AA38" s="28"/>
      <c r="AB38" s="28"/>
      <c r="AC38" s="34"/>
      <c r="AD38" s="35"/>
      <c r="AE38" s="28"/>
      <c r="AF38" s="28"/>
      <c r="AG38" s="28"/>
      <c r="AH38" s="29"/>
      <c r="AI38" s="35"/>
      <c r="AJ38" s="28"/>
      <c r="AK38" s="28"/>
      <c r="AL38" s="28"/>
      <c r="AM38" s="29"/>
      <c r="AN38" s="35"/>
      <c r="AO38" s="28"/>
      <c r="AP38" s="28"/>
      <c r="AQ38" s="28"/>
      <c r="AR38" s="29"/>
      <c r="AS38" s="35"/>
      <c r="AT38" s="28"/>
      <c r="AU38" s="28"/>
      <c r="AV38" s="48">
        <v>536750</v>
      </c>
      <c r="AW38" s="29"/>
      <c r="AX38" s="35"/>
      <c r="AY38" s="28"/>
      <c r="AZ38" s="28"/>
      <c r="BA38" s="48">
        <v>536750</v>
      </c>
      <c r="BB38" s="29"/>
      <c r="BC38" s="35"/>
      <c r="BD38" s="28"/>
      <c r="BE38" s="28"/>
      <c r="BF38" s="28"/>
      <c r="BG38" s="29"/>
      <c r="BH38" s="92">
        <f t="shared" si="17"/>
        <v>1073500</v>
      </c>
      <c r="BI38" s="88" t="s">
        <v>92</v>
      </c>
      <c r="BJ38" s="95"/>
      <c r="BK38" s="95"/>
      <c r="BL38" s="95"/>
      <c r="BM38" s="95">
        <f t="shared" si="13"/>
        <v>536750</v>
      </c>
      <c r="BN38" s="95">
        <f t="shared" si="14"/>
        <v>536750</v>
      </c>
      <c r="BO38" s="96"/>
    </row>
    <row r="39" spans="1:67" ht="93" customHeight="1" x14ac:dyDescent="0.2">
      <c r="A39" s="36">
        <v>32</v>
      </c>
      <c r="B39" s="101" t="s">
        <v>93</v>
      </c>
      <c r="C39" s="73" t="s">
        <v>59</v>
      </c>
      <c r="D39" s="74">
        <v>1000000</v>
      </c>
      <c r="E39" s="37"/>
      <c r="F39" s="38"/>
      <c r="G39" s="38"/>
      <c r="H39" s="38"/>
      <c r="I39" s="3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45"/>
      <c r="U39" s="46"/>
      <c r="V39" s="46"/>
      <c r="W39" s="46"/>
      <c r="X39" s="47"/>
      <c r="Y39" s="27"/>
      <c r="Z39" s="28"/>
      <c r="AA39" s="28"/>
      <c r="AB39" s="28"/>
      <c r="AC39" s="34"/>
      <c r="AD39" s="35"/>
      <c r="AE39" s="28"/>
      <c r="AF39" s="28"/>
      <c r="AG39" s="28"/>
      <c r="AH39" s="29"/>
      <c r="AI39" s="35"/>
      <c r="AJ39" s="28"/>
      <c r="AK39" s="28"/>
      <c r="AL39" s="28"/>
      <c r="AM39" s="29"/>
      <c r="AN39" s="35"/>
      <c r="AO39" s="44"/>
      <c r="AP39" s="28"/>
      <c r="AQ39" s="28"/>
      <c r="AR39" s="29"/>
      <c r="AS39" s="35"/>
      <c r="AT39" s="44"/>
      <c r="AU39" s="28"/>
      <c r="AV39" s="28">
        <v>26794.97</v>
      </c>
      <c r="AW39" s="29"/>
      <c r="AX39" s="35"/>
      <c r="AY39" s="28"/>
      <c r="AZ39" s="28"/>
      <c r="BA39" s="28">
        <v>973205.03</v>
      </c>
      <c r="BB39" s="29"/>
      <c r="BC39" s="35"/>
      <c r="BD39" s="28"/>
      <c r="BE39" s="28"/>
      <c r="BF39" s="28"/>
      <c r="BG39" s="29"/>
      <c r="BH39" s="92">
        <f t="shared" si="17"/>
        <v>1000000</v>
      </c>
      <c r="BI39" s="88" t="s">
        <v>93</v>
      </c>
      <c r="BJ39" s="95"/>
      <c r="BK39" s="95"/>
      <c r="BL39" s="95"/>
      <c r="BM39" s="95">
        <f t="shared" si="13"/>
        <v>26794.97</v>
      </c>
      <c r="BN39" s="95">
        <f t="shared" si="14"/>
        <v>973205.03</v>
      </c>
      <c r="BO39" s="96"/>
    </row>
    <row r="40" spans="1:67" ht="93" customHeight="1" x14ac:dyDescent="0.2">
      <c r="A40" s="36">
        <v>33</v>
      </c>
      <c r="B40" s="101" t="s">
        <v>94</v>
      </c>
      <c r="C40" s="73" t="s">
        <v>60</v>
      </c>
      <c r="D40" s="74">
        <v>200000</v>
      </c>
      <c r="E40" s="37"/>
      <c r="F40" s="38"/>
      <c r="G40" s="38"/>
      <c r="H40" s="38"/>
      <c r="I40" s="39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45"/>
      <c r="U40" s="46"/>
      <c r="V40" s="46"/>
      <c r="W40" s="46"/>
      <c r="X40" s="47"/>
      <c r="Y40" s="27"/>
      <c r="Z40" s="28"/>
      <c r="AA40" s="28"/>
      <c r="AB40" s="28"/>
      <c r="AC40" s="34"/>
      <c r="AD40" s="35"/>
      <c r="AE40" s="28"/>
      <c r="AF40" s="28"/>
      <c r="AG40" s="28"/>
      <c r="AH40" s="29"/>
      <c r="AI40" s="35"/>
      <c r="AJ40" s="28"/>
      <c r="AK40" s="28"/>
      <c r="AL40" s="28"/>
      <c r="AM40" s="29"/>
      <c r="AN40" s="35"/>
      <c r="AO40" s="28">
        <v>66371.199999999997</v>
      </c>
      <c r="AP40" s="28"/>
      <c r="AQ40" s="28"/>
      <c r="AR40" s="29"/>
      <c r="AS40" s="35"/>
      <c r="AT40" s="28">
        <v>133628.79999999999</v>
      </c>
      <c r="AU40" s="28"/>
      <c r="AV40" s="28"/>
      <c r="AW40" s="29"/>
      <c r="AX40" s="35"/>
      <c r="AY40" s="28"/>
      <c r="AZ40" s="28"/>
      <c r="BA40" s="28"/>
      <c r="BB40" s="29"/>
      <c r="BC40" s="35"/>
      <c r="BD40" s="28"/>
      <c r="BE40" s="28"/>
      <c r="BF40" s="44"/>
      <c r="BG40" s="29"/>
      <c r="BH40" s="92">
        <f t="shared" si="17"/>
        <v>200000</v>
      </c>
      <c r="BI40" s="88" t="s">
        <v>94</v>
      </c>
      <c r="BJ40" s="95"/>
      <c r="BK40" s="95"/>
      <c r="BL40" s="95">
        <f t="shared" si="16"/>
        <v>66371.199999999997</v>
      </c>
      <c r="BM40" s="95">
        <f t="shared" si="13"/>
        <v>133628.79999999999</v>
      </c>
      <c r="BN40" s="95"/>
      <c r="BO40" s="96"/>
    </row>
    <row r="41" spans="1:67" ht="131.25" customHeight="1" x14ac:dyDescent="0.2">
      <c r="A41" s="36">
        <v>34</v>
      </c>
      <c r="B41" s="101" t="s">
        <v>95</v>
      </c>
      <c r="C41" s="77" t="s">
        <v>61</v>
      </c>
      <c r="D41" s="74">
        <v>408339.87</v>
      </c>
      <c r="E41" s="37"/>
      <c r="F41" s="38"/>
      <c r="G41" s="38"/>
      <c r="H41" s="38"/>
      <c r="I41" s="39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45"/>
      <c r="U41" s="46"/>
      <c r="V41" s="46"/>
      <c r="W41" s="46"/>
      <c r="X41" s="47"/>
      <c r="Y41" s="27"/>
      <c r="Z41" s="28"/>
      <c r="AA41" s="28"/>
      <c r="AB41" s="28"/>
      <c r="AC41" s="34"/>
      <c r="AD41" s="35"/>
      <c r="AE41" s="28"/>
      <c r="AF41" s="28"/>
      <c r="AG41" s="28"/>
      <c r="AH41" s="29"/>
      <c r="AI41" s="35"/>
      <c r="AJ41" s="28"/>
      <c r="AK41" s="28"/>
      <c r="AL41" s="28"/>
      <c r="AM41" s="29"/>
      <c r="AN41" s="35"/>
      <c r="AO41" s="28"/>
      <c r="AP41" s="28"/>
      <c r="AQ41" s="28"/>
      <c r="AR41" s="29"/>
      <c r="AS41" s="35"/>
      <c r="AT41" s="44"/>
      <c r="AU41" s="28"/>
      <c r="AV41" s="28"/>
      <c r="AW41" s="29"/>
      <c r="AX41" s="35"/>
      <c r="AY41" s="44"/>
      <c r="AZ41" s="28"/>
      <c r="BA41" s="28"/>
      <c r="BB41" s="29"/>
      <c r="BC41" s="35"/>
      <c r="BD41" s="28"/>
      <c r="BE41" s="28"/>
      <c r="BF41" s="28">
        <v>408339.87</v>
      </c>
      <c r="BG41" s="29"/>
      <c r="BH41" s="92">
        <f t="shared" si="17"/>
        <v>408339.87</v>
      </c>
      <c r="BI41" s="88" t="s">
        <v>95</v>
      </c>
      <c r="BJ41" s="95"/>
      <c r="BK41" s="95"/>
      <c r="BL41" s="95"/>
      <c r="BM41" s="95"/>
      <c r="BN41" s="95"/>
      <c r="BO41" s="96">
        <f t="shared" si="15"/>
        <v>408339.87</v>
      </c>
    </row>
    <row r="42" spans="1:67" ht="99.75" x14ac:dyDescent="0.2">
      <c r="A42" s="36">
        <v>35</v>
      </c>
      <c r="B42" s="101" t="s">
        <v>96</v>
      </c>
      <c r="C42" s="73" t="s">
        <v>62</v>
      </c>
      <c r="D42" s="74">
        <v>800000</v>
      </c>
      <c r="E42" s="37"/>
      <c r="F42" s="38"/>
      <c r="G42" s="38"/>
      <c r="H42" s="38"/>
      <c r="I42" s="39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45"/>
      <c r="U42" s="46"/>
      <c r="V42" s="46"/>
      <c r="W42" s="46"/>
      <c r="X42" s="47"/>
      <c r="Y42" s="27"/>
      <c r="Z42" s="28"/>
      <c r="AA42" s="28"/>
      <c r="AB42" s="28"/>
      <c r="AC42" s="34"/>
      <c r="AD42" s="35"/>
      <c r="AE42" s="28"/>
      <c r="AF42" s="28"/>
      <c r="AG42" s="28"/>
      <c r="AH42" s="29"/>
      <c r="AI42" s="35"/>
      <c r="AJ42" s="28"/>
      <c r="AK42" s="28"/>
      <c r="AL42" s="28"/>
      <c r="AM42" s="29"/>
      <c r="AN42" s="35"/>
      <c r="AO42" s="28">
        <v>320000</v>
      </c>
      <c r="AP42" s="28"/>
      <c r="AQ42" s="28"/>
      <c r="AR42" s="29"/>
      <c r="AS42" s="35"/>
      <c r="AT42" s="28">
        <v>480000</v>
      </c>
      <c r="AU42" s="28"/>
      <c r="AV42" s="28"/>
      <c r="AW42" s="29"/>
      <c r="AX42" s="35"/>
      <c r="AY42" s="28"/>
      <c r="AZ42" s="28"/>
      <c r="BA42" s="44"/>
      <c r="BB42" s="29"/>
      <c r="BC42" s="35"/>
      <c r="BD42" s="28"/>
      <c r="BE42" s="28"/>
      <c r="BF42" s="44"/>
      <c r="BG42" s="29"/>
      <c r="BH42" s="92">
        <f t="shared" si="17"/>
        <v>800000</v>
      </c>
      <c r="BI42" s="88" t="s">
        <v>96</v>
      </c>
      <c r="BJ42" s="95"/>
      <c r="BK42" s="95"/>
      <c r="BL42" s="95">
        <f t="shared" si="16"/>
        <v>320000</v>
      </c>
      <c r="BM42" s="95">
        <f t="shared" si="13"/>
        <v>480000</v>
      </c>
      <c r="BN42" s="95"/>
      <c r="BO42" s="96"/>
    </row>
    <row r="43" spans="1:67" ht="57" x14ac:dyDescent="0.2">
      <c r="A43" s="36">
        <v>36</v>
      </c>
      <c r="B43" s="101" t="s">
        <v>35</v>
      </c>
      <c r="C43" s="77" t="s">
        <v>63</v>
      </c>
      <c r="D43" s="74">
        <v>408639.29</v>
      </c>
      <c r="E43" s="37"/>
      <c r="F43" s="38"/>
      <c r="G43" s="38"/>
      <c r="H43" s="38"/>
      <c r="I43" s="39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45"/>
      <c r="U43" s="46"/>
      <c r="V43" s="46"/>
      <c r="W43" s="46"/>
      <c r="X43" s="47"/>
      <c r="Y43" s="27"/>
      <c r="Z43" s="28"/>
      <c r="AA43" s="28"/>
      <c r="AB43" s="28"/>
      <c r="AC43" s="34"/>
      <c r="AD43" s="35"/>
      <c r="AE43" s="28"/>
      <c r="AF43" s="28"/>
      <c r="AG43" s="28"/>
      <c r="AH43" s="29"/>
      <c r="AI43" s="35"/>
      <c r="AJ43" s="28"/>
      <c r="AK43" s="28"/>
      <c r="AL43" s="28"/>
      <c r="AM43" s="29"/>
      <c r="AN43" s="35"/>
      <c r="AO43" s="28"/>
      <c r="AP43" s="28"/>
      <c r="AQ43" s="28"/>
      <c r="AR43" s="29"/>
      <c r="AS43" s="35"/>
      <c r="AT43" s="28"/>
      <c r="AU43" s="28"/>
      <c r="AV43" s="28"/>
      <c r="AW43" s="29"/>
      <c r="AX43" s="35"/>
      <c r="AY43" s="28"/>
      <c r="AZ43" s="28"/>
      <c r="BA43" s="44">
        <v>141619.60999999999</v>
      </c>
      <c r="BB43" s="29"/>
      <c r="BC43" s="35"/>
      <c r="BD43" s="28"/>
      <c r="BE43" s="28"/>
      <c r="BF43" s="28">
        <v>267019.68</v>
      </c>
      <c r="BG43" s="29"/>
      <c r="BH43" s="92">
        <f t="shared" si="17"/>
        <v>408639.29</v>
      </c>
      <c r="BI43" s="88" t="s">
        <v>35</v>
      </c>
      <c r="BJ43" s="95"/>
      <c r="BK43" s="95"/>
      <c r="BL43" s="95"/>
      <c r="BM43" s="95"/>
      <c r="BN43" s="95">
        <f t="shared" si="14"/>
        <v>141619.60999999999</v>
      </c>
      <c r="BO43" s="96">
        <f t="shared" si="15"/>
        <v>267019.68</v>
      </c>
    </row>
    <row r="44" spans="1:67" ht="71.25" x14ac:dyDescent="0.2">
      <c r="A44" s="49">
        <v>37</v>
      </c>
      <c r="B44" s="101" t="s">
        <v>36</v>
      </c>
      <c r="C44" s="77" t="s">
        <v>64</v>
      </c>
      <c r="D44" s="74">
        <v>50000</v>
      </c>
      <c r="E44" s="37"/>
      <c r="F44" s="38"/>
      <c r="G44" s="38"/>
      <c r="H44" s="38"/>
      <c r="I44" s="39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45"/>
      <c r="U44" s="46"/>
      <c r="V44" s="46"/>
      <c r="W44" s="46"/>
      <c r="X44" s="47"/>
      <c r="Y44" s="27"/>
      <c r="Z44" s="28"/>
      <c r="AA44" s="28"/>
      <c r="AB44" s="28"/>
      <c r="AC44" s="34"/>
      <c r="AD44" s="35"/>
      <c r="AE44" s="28"/>
      <c r="AF44" s="28"/>
      <c r="AG44" s="28"/>
      <c r="AH44" s="29"/>
      <c r="AI44" s="35"/>
      <c r="AJ44" s="28"/>
      <c r="AK44" s="28"/>
      <c r="AL44" s="28"/>
      <c r="AM44" s="29"/>
      <c r="AN44" s="35"/>
      <c r="AO44" s="28"/>
      <c r="AP44" s="28"/>
      <c r="AQ44" s="28"/>
      <c r="AR44" s="29"/>
      <c r="AS44" s="35"/>
      <c r="AT44" s="28"/>
      <c r="AU44" s="28"/>
      <c r="AV44" s="28"/>
      <c r="AW44" s="29"/>
      <c r="AX44" s="35"/>
      <c r="AY44" s="28"/>
      <c r="AZ44" s="28"/>
      <c r="BA44" s="28">
        <v>50000</v>
      </c>
      <c r="BB44" s="29"/>
      <c r="BC44" s="35"/>
      <c r="BD44" s="28"/>
      <c r="BE44" s="28"/>
      <c r="BF44" s="28"/>
      <c r="BG44" s="29"/>
      <c r="BH44" s="92">
        <f t="shared" si="17"/>
        <v>50000</v>
      </c>
      <c r="BI44" s="88" t="s">
        <v>36</v>
      </c>
      <c r="BJ44" s="95"/>
      <c r="BK44" s="95"/>
      <c r="BL44" s="95"/>
      <c r="BM44" s="95"/>
      <c r="BN44" s="95">
        <f t="shared" si="14"/>
        <v>50000</v>
      </c>
      <c r="BO44" s="96"/>
    </row>
    <row r="45" spans="1:67" ht="88.5" customHeight="1" x14ac:dyDescent="0.2">
      <c r="A45" s="36">
        <v>38</v>
      </c>
      <c r="B45" s="101" t="s">
        <v>37</v>
      </c>
      <c r="C45" s="77" t="s">
        <v>65</v>
      </c>
      <c r="D45" s="74">
        <v>900000</v>
      </c>
      <c r="E45" s="37"/>
      <c r="F45" s="38"/>
      <c r="G45" s="38"/>
      <c r="H45" s="38"/>
      <c r="I45" s="39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45"/>
      <c r="U45" s="46"/>
      <c r="V45" s="46"/>
      <c r="W45" s="46"/>
      <c r="X45" s="47"/>
      <c r="Y45" s="27"/>
      <c r="Z45" s="28"/>
      <c r="AA45" s="28"/>
      <c r="AB45" s="28"/>
      <c r="AC45" s="34"/>
      <c r="AD45" s="35"/>
      <c r="AE45" s="28"/>
      <c r="AF45" s="28"/>
      <c r="AG45" s="28"/>
      <c r="AH45" s="29"/>
      <c r="AI45" s="35"/>
      <c r="AJ45" s="28"/>
      <c r="AK45" s="28"/>
      <c r="AL45" s="28"/>
      <c r="AM45" s="29"/>
      <c r="AN45" s="35"/>
      <c r="AO45" s="28"/>
      <c r="AP45" s="28"/>
      <c r="AQ45" s="28"/>
      <c r="AR45" s="29"/>
      <c r="AS45" s="35"/>
      <c r="AT45" s="28"/>
      <c r="AU45" s="28"/>
      <c r="AV45" s="44"/>
      <c r="AW45" s="29"/>
      <c r="AX45" s="35"/>
      <c r="AY45" s="28"/>
      <c r="AZ45" s="28"/>
      <c r="BA45" s="44">
        <v>450000</v>
      </c>
      <c r="BB45" s="29"/>
      <c r="BC45" s="35"/>
      <c r="BD45" s="28"/>
      <c r="BE45" s="28"/>
      <c r="BF45" s="28">
        <v>450000</v>
      </c>
      <c r="BG45" s="29"/>
      <c r="BH45" s="92">
        <f t="shared" si="17"/>
        <v>900000</v>
      </c>
      <c r="BI45" s="88" t="s">
        <v>37</v>
      </c>
      <c r="BJ45" s="95"/>
      <c r="BK45" s="95"/>
      <c r="BL45" s="95"/>
      <c r="BM45" s="95"/>
      <c r="BN45" s="95">
        <f t="shared" si="14"/>
        <v>450000</v>
      </c>
      <c r="BO45" s="96">
        <f t="shared" si="15"/>
        <v>450000</v>
      </c>
    </row>
    <row r="46" spans="1:67" ht="69.75" customHeight="1" x14ac:dyDescent="0.2">
      <c r="A46" s="36">
        <v>39</v>
      </c>
      <c r="B46" s="101" t="s">
        <v>97</v>
      </c>
      <c r="C46" s="77" t="s">
        <v>66</v>
      </c>
      <c r="D46" s="74">
        <v>526500</v>
      </c>
      <c r="E46" s="37"/>
      <c r="F46" s="38"/>
      <c r="G46" s="38"/>
      <c r="H46" s="38"/>
      <c r="I46" s="39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45"/>
      <c r="U46" s="46"/>
      <c r="V46" s="46"/>
      <c r="W46" s="46"/>
      <c r="X46" s="47"/>
      <c r="Y46" s="27"/>
      <c r="Z46" s="28"/>
      <c r="AA46" s="28"/>
      <c r="AB46" s="28"/>
      <c r="AC46" s="34"/>
      <c r="AD46" s="35"/>
      <c r="AE46" s="28"/>
      <c r="AF46" s="28"/>
      <c r="AG46" s="28"/>
      <c r="AH46" s="29"/>
      <c r="AI46" s="35"/>
      <c r="AJ46" s="28"/>
      <c r="AK46" s="28"/>
      <c r="AL46" s="28"/>
      <c r="AM46" s="29"/>
      <c r="AN46" s="35"/>
      <c r="AO46" s="28"/>
      <c r="AP46" s="28"/>
      <c r="AQ46" s="28"/>
      <c r="AR46" s="29"/>
      <c r="AS46" s="35"/>
      <c r="AT46" s="28"/>
      <c r="AU46" s="28"/>
      <c r="AV46" s="28">
        <v>263250</v>
      </c>
      <c r="AW46" s="29"/>
      <c r="AX46" s="35"/>
      <c r="AY46" s="44"/>
      <c r="AZ46" s="28"/>
      <c r="BA46" s="28">
        <v>263250</v>
      </c>
      <c r="BB46" s="29"/>
      <c r="BC46" s="35"/>
      <c r="BD46" s="28"/>
      <c r="BE46" s="28"/>
      <c r="BF46" s="28"/>
      <c r="BG46" s="29"/>
      <c r="BH46" s="92">
        <f t="shared" si="17"/>
        <v>526500</v>
      </c>
      <c r="BI46" s="88" t="s">
        <v>97</v>
      </c>
      <c r="BJ46" s="95"/>
      <c r="BK46" s="95"/>
      <c r="BL46" s="95"/>
      <c r="BM46" s="95">
        <f t="shared" si="13"/>
        <v>263250</v>
      </c>
      <c r="BN46" s="95">
        <f t="shared" si="14"/>
        <v>263250</v>
      </c>
      <c r="BO46" s="96"/>
    </row>
    <row r="47" spans="1:67" ht="63.75" customHeight="1" x14ac:dyDescent="0.2">
      <c r="A47" s="36">
        <v>40</v>
      </c>
      <c r="B47" s="101" t="s">
        <v>98</v>
      </c>
      <c r="C47" s="73" t="s">
        <v>99</v>
      </c>
      <c r="D47" s="74">
        <v>210000</v>
      </c>
      <c r="E47" s="37"/>
      <c r="F47" s="38"/>
      <c r="G47" s="38"/>
      <c r="H47" s="38"/>
      <c r="I47" s="39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45"/>
      <c r="U47" s="46"/>
      <c r="V47" s="46"/>
      <c r="W47" s="46"/>
      <c r="X47" s="47"/>
      <c r="Y47" s="27"/>
      <c r="Z47" s="28"/>
      <c r="AA47" s="28"/>
      <c r="AB47" s="28"/>
      <c r="AC47" s="34"/>
      <c r="AD47" s="35"/>
      <c r="AE47" s="28"/>
      <c r="AF47" s="28"/>
      <c r="AG47" s="28"/>
      <c r="AH47" s="29"/>
      <c r="AI47" s="35"/>
      <c r="AJ47" s="28"/>
      <c r="AK47" s="28"/>
      <c r="AL47" s="28"/>
      <c r="AM47" s="29"/>
      <c r="AN47" s="35"/>
      <c r="AO47" s="28"/>
      <c r="AP47" s="28"/>
      <c r="AQ47" s="28"/>
      <c r="AR47" s="29"/>
      <c r="AS47" s="35"/>
      <c r="AT47" s="44">
        <v>210000</v>
      </c>
      <c r="AU47" s="28"/>
      <c r="AV47" s="28"/>
      <c r="AW47" s="29"/>
      <c r="AX47" s="35"/>
      <c r="AY47" s="44"/>
      <c r="AZ47" s="28"/>
      <c r="BA47" s="28"/>
      <c r="BB47" s="29"/>
      <c r="BC47" s="35"/>
      <c r="BD47" s="28"/>
      <c r="BE47" s="28"/>
      <c r="BF47" s="28"/>
      <c r="BG47" s="29"/>
      <c r="BH47" s="92">
        <f t="shared" si="17"/>
        <v>210000</v>
      </c>
      <c r="BI47" s="88" t="s">
        <v>98</v>
      </c>
      <c r="BJ47" s="95"/>
      <c r="BK47" s="95"/>
      <c r="BL47" s="95"/>
      <c r="BM47" s="95">
        <f t="shared" si="13"/>
        <v>210000</v>
      </c>
      <c r="BN47" s="95"/>
      <c r="BO47" s="96"/>
    </row>
    <row r="48" spans="1:67" ht="28.5" x14ac:dyDescent="0.2">
      <c r="A48" s="36">
        <v>41</v>
      </c>
      <c r="B48" s="101" t="s">
        <v>100</v>
      </c>
      <c r="C48" s="73" t="s">
        <v>67</v>
      </c>
      <c r="D48" s="74">
        <v>400000</v>
      </c>
      <c r="E48" s="37"/>
      <c r="F48" s="38"/>
      <c r="G48" s="38"/>
      <c r="H48" s="38"/>
      <c r="I48" s="39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45"/>
      <c r="U48" s="46"/>
      <c r="V48" s="46"/>
      <c r="W48" s="46"/>
      <c r="X48" s="47"/>
      <c r="Y48" s="27"/>
      <c r="Z48" s="28"/>
      <c r="AA48" s="28"/>
      <c r="AB48" s="28"/>
      <c r="AC48" s="34"/>
      <c r="AD48" s="35"/>
      <c r="AE48" s="28"/>
      <c r="AF48" s="28"/>
      <c r="AG48" s="28"/>
      <c r="AH48" s="29"/>
      <c r="AI48" s="35"/>
      <c r="AJ48" s="28"/>
      <c r="AK48" s="28"/>
      <c r="AL48" s="28"/>
      <c r="AM48" s="29"/>
      <c r="AN48" s="35"/>
      <c r="AO48" s="28"/>
      <c r="AP48" s="28"/>
      <c r="AQ48" s="28"/>
      <c r="AR48" s="29"/>
      <c r="AS48" s="35"/>
      <c r="AT48" s="44">
        <v>380000</v>
      </c>
      <c r="AU48" s="28"/>
      <c r="AV48" s="28"/>
      <c r="AW48" s="29"/>
      <c r="AX48" s="35"/>
      <c r="AY48" s="28">
        <v>20000</v>
      </c>
      <c r="AZ48" s="28"/>
      <c r="BA48" s="28"/>
      <c r="BB48" s="29"/>
      <c r="BC48" s="35"/>
      <c r="BD48" s="28"/>
      <c r="BE48" s="28"/>
      <c r="BF48" s="28"/>
      <c r="BG48" s="29"/>
      <c r="BH48" s="92">
        <f t="shared" si="17"/>
        <v>400000</v>
      </c>
      <c r="BI48" s="88" t="s">
        <v>100</v>
      </c>
      <c r="BJ48" s="95"/>
      <c r="BK48" s="95"/>
      <c r="BL48" s="95"/>
      <c r="BM48" s="95">
        <f t="shared" si="13"/>
        <v>380000</v>
      </c>
      <c r="BN48" s="95">
        <f t="shared" si="14"/>
        <v>20000</v>
      </c>
      <c r="BO48" s="96"/>
    </row>
    <row r="49" spans="1:67" x14ac:dyDescent="0.2">
      <c r="A49" s="36">
        <v>42</v>
      </c>
      <c r="B49" s="101" t="s">
        <v>101</v>
      </c>
      <c r="C49" s="73" t="s">
        <v>68</v>
      </c>
      <c r="D49" s="74">
        <v>200000</v>
      </c>
      <c r="E49" s="37"/>
      <c r="F49" s="38"/>
      <c r="G49" s="38"/>
      <c r="H49" s="38"/>
      <c r="I49" s="39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45"/>
      <c r="U49" s="46"/>
      <c r="V49" s="46"/>
      <c r="W49" s="46"/>
      <c r="X49" s="47"/>
      <c r="Y49" s="27"/>
      <c r="Z49" s="28"/>
      <c r="AA49" s="28"/>
      <c r="AB49" s="28"/>
      <c r="AC49" s="34"/>
      <c r="AD49" s="35"/>
      <c r="AE49" s="28"/>
      <c r="AF49" s="28"/>
      <c r="AG49" s="28"/>
      <c r="AH49" s="29"/>
      <c r="AI49" s="35"/>
      <c r="AJ49" s="28"/>
      <c r="AK49" s="28"/>
      <c r="AL49" s="28"/>
      <c r="AM49" s="29"/>
      <c r="AN49" s="35"/>
      <c r="AO49" s="28"/>
      <c r="AP49" s="28"/>
      <c r="AQ49" s="28"/>
      <c r="AR49" s="29"/>
      <c r="AS49" s="35"/>
      <c r="AT49" s="44">
        <v>200000</v>
      </c>
      <c r="AU49" s="28"/>
      <c r="AV49" s="28"/>
      <c r="AW49" s="29"/>
      <c r="AX49" s="35"/>
      <c r="AY49" s="28"/>
      <c r="AZ49" s="28"/>
      <c r="BA49" s="28"/>
      <c r="BB49" s="29"/>
      <c r="BC49" s="35"/>
      <c r="BD49" s="28"/>
      <c r="BE49" s="28"/>
      <c r="BF49" s="28"/>
      <c r="BG49" s="29"/>
      <c r="BH49" s="92">
        <f t="shared" si="17"/>
        <v>200000</v>
      </c>
      <c r="BI49" s="88" t="s">
        <v>101</v>
      </c>
      <c r="BJ49" s="95"/>
      <c r="BK49" s="95"/>
      <c r="BL49" s="95"/>
      <c r="BM49" s="95">
        <f t="shared" si="13"/>
        <v>200000</v>
      </c>
      <c r="BN49" s="95"/>
      <c r="BO49" s="96"/>
    </row>
    <row r="50" spans="1:67" ht="82.5" customHeight="1" thickBot="1" x14ac:dyDescent="0.25">
      <c r="A50" s="50">
        <v>43</v>
      </c>
      <c r="B50" s="103" t="s">
        <v>38</v>
      </c>
      <c r="C50" s="78" t="s">
        <v>69</v>
      </c>
      <c r="D50" s="79">
        <v>290000</v>
      </c>
      <c r="E50" s="51"/>
      <c r="F50" s="46"/>
      <c r="G50" s="46"/>
      <c r="H50" s="46"/>
      <c r="I50" s="47"/>
      <c r="J50" s="52"/>
      <c r="K50" s="52"/>
      <c r="L50" s="52"/>
      <c r="M50" s="52"/>
      <c r="N50" s="52"/>
      <c r="O50" s="52"/>
      <c r="P50" s="52"/>
      <c r="Q50" s="52"/>
      <c r="R50" s="52"/>
      <c r="S50" s="52">
        <f t="shared" si="11"/>
        <v>0</v>
      </c>
      <c r="T50" s="45"/>
      <c r="U50" s="46"/>
      <c r="V50" s="46"/>
      <c r="W50" s="46"/>
      <c r="X50" s="47"/>
      <c r="Y50" s="53"/>
      <c r="Z50" s="54"/>
      <c r="AA50" s="54"/>
      <c r="AB50" s="54"/>
      <c r="AC50" s="55"/>
      <c r="AD50" s="56"/>
      <c r="AE50" s="54"/>
      <c r="AF50" s="54"/>
      <c r="AG50" s="54"/>
      <c r="AH50" s="57"/>
      <c r="AI50" s="56"/>
      <c r="AJ50" s="54"/>
      <c r="AK50" s="54"/>
      <c r="AL50" s="54"/>
      <c r="AM50" s="57"/>
      <c r="AN50" s="56"/>
      <c r="AO50" s="54"/>
      <c r="AP50" s="54"/>
      <c r="AQ50" s="54"/>
      <c r="AR50" s="57"/>
      <c r="AS50" s="56"/>
      <c r="AT50" s="54">
        <v>290000</v>
      </c>
      <c r="AU50" s="54"/>
      <c r="AV50" s="58"/>
      <c r="AW50" s="57"/>
      <c r="AX50" s="56"/>
      <c r="AY50" s="54"/>
      <c r="AZ50" s="54"/>
      <c r="BA50" s="58"/>
      <c r="BB50" s="57"/>
      <c r="BC50" s="56"/>
      <c r="BD50" s="54"/>
      <c r="BE50" s="54"/>
      <c r="BF50" s="54"/>
      <c r="BG50" s="57"/>
      <c r="BH50" s="97">
        <f t="shared" si="17"/>
        <v>290000</v>
      </c>
      <c r="BI50" s="91" t="s">
        <v>38</v>
      </c>
      <c r="BJ50" s="98"/>
      <c r="BK50" s="98"/>
      <c r="BL50" s="98"/>
      <c r="BM50" s="98">
        <f t="shared" si="13"/>
        <v>290000</v>
      </c>
      <c r="BN50" s="98"/>
      <c r="BO50" s="99"/>
    </row>
    <row r="51" spans="1:67" ht="26.25" customHeight="1" thickBot="1" x14ac:dyDescent="0.25">
      <c r="A51" s="104" t="s">
        <v>18</v>
      </c>
      <c r="B51" s="105"/>
      <c r="C51" s="105"/>
      <c r="D51" s="80">
        <f>SUM(D8:D50)</f>
        <v>11951447.16</v>
      </c>
      <c r="E51" s="81">
        <f t="shared" ref="E51:BO51" si="18">SUM(E8:E50)</f>
        <v>6.6931506849315063</v>
      </c>
      <c r="F51" s="82">
        <f t="shared" si="18"/>
        <v>10.635697152752918</v>
      </c>
      <c r="G51" s="82">
        <f t="shared" si="18"/>
        <v>6.565268803778098</v>
      </c>
      <c r="H51" s="82">
        <f t="shared" si="18"/>
        <v>1</v>
      </c>
      <c r="I51" s="82">
        <f t="shared" si="18"/>
        <v>2.105883358537477</v>
      </c>
      <c r="J51" s="82">
        <f t="shared" si="18"/>
        <v>3401405.7</v>
      </c>
      <c r="K51" s="82">
        <f t="shared" si="18"/>
        <v>0</v>
      </c>
      <c r="L51" s="82">
        <f t="shared" si="18"/>
        <v>306500</v>
      </c>
      <c r="M51" s="82">
        <f t="shared" si="18"/>
        <v>0</v>
      </c>
      <c r="N51" s="82">
        <f t="shared" si="18"/>
        <v>145185.59999999998</v>
      </c>
      <c r="O51" s="82">
        <f t="shared" si="18"/>
        <v>821033.85479452054</v>
      </c>
      <c r="P51" s="82">
        <f t="shared" si="18"/>
        <v>2054990.0496162358</v>
      </c>
      <c r="Q51" s="82">
        <f t="shared" si="18"/>
        <v>978263.37465378072</v>
      </c>
      <c r="R51" s="82">
        <f t="shared" si="18"/>
        <v>100000</v>
      </c>
      <c r="S51" s="82">
        <f t="shared" si="18"/>
        <v>374180.72093546292</v>
      </c>
      <c r="T51" s="82">
        <f t="shared" si="18"/>
        <v>0</v>
      </c>
      <c r="U51" s="82">
        <f t="shared" si="18"/>
        <v>0</v>
      </c>
      <c r="V51" s="82">
        <f t="shared" si="18"/>
        <v>0</v>
      </c>
      <c r="W51" s="82">
        <f t="shared" si="18"/>
        <v>0</v>
      </c>
      <c r="X51" s="82">
        <f t="shared" si="18"/>
        <v>0</v>
      </c>
      <c r="Y51" s="82">
        <f t="shared" si="18"/>
        <v>0</v>
      </c>
      <c r="Z51" s="82">
        <f t="shared" si="18"/>
        <v>0</v>
      </c>
      <c r="AA51" s="82">
        <f t="shared" si="18"/>
        <v>0</v>
      </c>
      <c r="AB51" s="82">
        <f t="shared" si="18"/>
        <v>0</v>
      </c>
      <c r="AC51" s="83">
        <f t="shared" si="18"/>
        <v>0</v>
      </c>
      <c r="AD51" s="84">
        <f t="shared" si="18"/>
        <v>0</v>
      </c>
      <c r="AE51" s="82">
        <f t="shared" si="18"/>
        <v>0</v>
      </c>
      <c r="AF51" s="82">
        <f t="shared" si="18"/>
        <v>59361.59</v>
      </c>
      <c r="AG51" s="82">
        <f t="shared" si="18"/>
        <v>0</v>
      </c>
      <c r="AH51" s="85">
        <f t="shared" si="18"/>
        <v>0</v>
      </c>
      <c r="AI51" s="84">
        <f t="shared" si="18"/>
        <v>0</v>
      </c>
      <c r="AJ51" s="82">
        <f t="shared" si="18"/>
        <v>0</v>
      </c>
      <c r="AK51" s="82">
        <f t="shared" si="18"/>
        <v>53841.06</v>
      </c>
      <c r="AL51" s="82">
        <f t="shared" si="18"/>
        <v>0</v>
      </c>
      <c r="AM51" s="85">
        <f t="shared" si="18"/>
        <v>0</v>
      </c>
      <c r="AN51" s="84">
        <f t="shared" si="18"/>
        <v>0</v>
      </c>
      <c r="AO51" s="82">
        <f t="shared" si="18"/>
        <v>486151.2</v>
      </c>
      <c r="AP51" s="82">
        <f t="shared" si="18"/>
        <v>229161</v>
      </c>
      <c r="AQ51" s="82">
        <f t="shared" si="18"/>
        <v>0</v>
      </c>
      <c r="AR51" s="85">
        <f t="shared" si="18"/>
        <v>0</v>
      </c>
      <c r="AS51" s="84">
        <f t="shared" si="18"/>
        <v>1486948.2</v>
      </c>
      <c r="AT51" s="82">
        <f t="shared" si="18"/>
        <v>1793848.8</v>
      </c>
      <c r="AU51" s="82">
        <f t="shared" si="18"/>
        <v>364136.35</v>
      </c>
      <c r="AV51" s="82">
        <f t="shared" si="18"/>
        <v>826794.97</v>
      </c>
      <c r="AW51" s="85">
        <f t="shared" si="18"/>
        <v>41481.600000000006</v>
      </c>
      <c r="AX51" s="84">
        <f t="shared" si="18"/>
        <v>1965790.5</v>
      </c>
      <c r="AY51" s="82">
        <f t="shared" si="18"/>
        <v>20000</v>
      </c>
      <c r="AZ51" s="82">
        <f t="shared" si="18"/>
        <v>250000</v>
      </c>
      <c r="BA51" s="82">
        <f t="shared" si="18"/>
        <v>2414824.64</v>
      </c>
      <c r="BB51" s="85">
        <f t="shared" si="18"/>
        <v>103704</v>
      </c>
      <c r="BC51" s="84">
        <f t="shared" si="18"/>
        <v>417821.3</v>
      </c>
      <c r="BD51" s="82">
        <f t="shared" si="18"/>
        <v>0</v>
      </c>
      <c r="BE51" s="82">
        <f t="shared" si="18"/>
        <v>250000</v>
      </c>
      <c r="BF51" s="82">
        <f t="shared" si="18"/>
        <v>1125359.55</v>
      </c>
      <c r="BG51" s="85">
        <f t="shared" si="18"/>
        <v>62222.399999999994</v>
      </c>
      <c r="BH51" s="86">
        <f t="shared" si="18"/>
        <v>11951447.16</v>
      </c>
      <c r="BI51" s="84">
        <f t="shared" si="18"/>
        <v>0</v>
      </c>
      <c r="BJ51" s="82">
        <f t="shared" si="18"/>
        <v>59361.59</v>
      </c>
      <c r="BK51" s="82">
        <f t="shared" si="18"/>
        <v>53841.06</v>
      </c>
      <c r="BL51" s="82">
        <f t="shared" si="18"/>
        <v>715312.2</v>
      </c>
      <c r="BM51" s="82">
        <f t="shared" si="18"/>
        <v>4090709.92</v>
      </c>
      <c r="BN51" s="82">
        <f t="shared" si="18"/>
        <v>4574319.1400000006</v>
      </c>
      <c r="BO51" s="85">
        <f t="shared" si="18"/>
        <v>1855403.2499999998</v>
      </c>
    </row>
    <row r="53" spans="1:67" ht="15.75" thickBot="1" x14ac:dyDescent="0.3">
      <c r="T53" s="1" t="s">
        <v>18</v>
      </c>
      <c r="AD53" s="3" t="s">
        <v>18</v>
      </c>
    </row>
    <row r="54" spans="1:67" ht="15" x14ac:dyDescent="0.25">
      <c r="T54" s="59" t="s">
        <v>2</v>
      </c>
      <c r="U54" s="60" t="s">
        <v>3</v>
      </c>
      <c r="V54" s="60" t="s">
        <v>4</v>
      </c>
      <c r="W54" s="60" t="s">
        <v>6</v>
      </c>
      <c r="X54" s="61" t="s">
        <v>11</v>
      </c>
      <c r="AD54" s="62" t="s">
        <v>2</v>
      </c>
      <c r="AE54" s="63" t="s">
        <v>3</v>
      </c>
      <c r="AF54" s="63" t="s">
        <v>4</v>
      </c>
      <c r="AG54" s="63" t="s">
        <v>6</v>
      </c>
      <c r="AH54" s="64" t="s">
        <v>11</v>
      </c>
    </row>
    <row r="55" spans="1:67" ht="15.75" thickBot="1" x14ac:dyDescent="0.3">
      <c r="T55" s="65">
        <f>T51+Y51+AD51+AI51+AN51+AS51</f>
        <v>1486948.2</v>
      </c>
      <c r="U55" s="66">
        <f>U51+Z51+AE51+AJ51+AO51+AT51</f>
        <v>2280000</v>
      </c>
      <c r="V55" s="66">
        <f t="shared" ref="V55:X55" si="19">V51+AA51+AF51+AK51+AP51+AU51</f>
        <v>706500</v>
      </c>
      <c r="W55" s="66">
        <f t="shared" si="19"/>
        <v>826794.97</v>
      </c>
      <c r="X55" s="67">
        <f t="shared" si="19"/>
        <v>41481.600000000006</v>
      </c>
      <c r="AD55" s="68">
        <f>SUM(AD51,AI51,AN51+AS51+AX51+BC51)</f>
        <v>3870560</v>
      </c>
      <c r="AE55" s="69">
        <f>SUM(AE51+AJ51+AO51+AT51+AY51+BD51)</f>
        <v>2300000</v>
      </c>
      <c r="AF55" s="69">
        <f>SUM(AF51+AK51+AP51+AU51+AZ51+BE51)</f>
        <v>1206500</v>
      </c>
      <c r="AG55" s="69">
        <f>SUM(AG51+AL51+AQ51+AV51+BA51+BF51)</f>
        <v>4366979.16</v>
      </c>
      <c r="AH55" s="70">
        <f>SUM(AH51+AM51+AR51+AW51+BB51+BG51)</f>
        <v>207408</v>
      </c>
    </row>
  </sheetData>
  <autoFilter ref="A7:BJ51"/>
  <mergeCells count="13">
    <mergeCell ref="BC6:BG6"/>
    <mergeCell ref="BJ6:BO6"/>
    <mergeCell ref="AS3:AT3"/>
    <mergeCell ref="AU3:AW3"/>
    <mergeCell ref="Y6:AC6"/>
    <mergeCell ref="AD6:AH6"/>
    <mergeCell ref="AS6:AW6"/>
    <mergeCell ref="AX6:BB6"/>
    <mergeCell ref="A51:C51"/>
    <mergeCell ref="E6:I6"/>
    <mergeCell ref="AI6:AM6"/>
    <mergeCell ref="AN6:AR6"/>
    <mergeCell ref="T6:X6"/>
  </mergeCells>
  <printOptions horizontalCentered="1" verticalCentered="1"/>
  <pageMargins left="0.25" right="0.25" top="0.75" bottom="0.75" header="0.3" footer="0.3"/>
  <pageSetup paperSize="9" scale="18" fitToWidth="0" orientation="landscape" cellComments="asDisplayed" r:id="rId1"/>
  <headerFooter>
    <oddFooter>&amp;L&amp;A</oddFooter>
  </headerFooter>
  <colBreaks count="8" manualBreakCount="8">
    <brk id="24" max="74" man="1"/>
    <brk id="29" max="74" man="1"/>
    <brk id="34" max="74" man="1"/>
    <brk id="39" max="74" man="1"/>
    <brk id="44" max="74" man="1"/>
    <brk id="49" max="74" man="1"/>
    <brk id="54" max="74" man="1"/>
    <brk id="59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ALL 2B ElencoCompleto</vt:lpstr>
      <vt:lpstr>'ALL 2B ElencoCompleto'!Area_stampa</vt:lpstr>
      <vt:lpstr>'ALL 2B ElencoCompleto'!Titoli_stampa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Travagliati</dc:creator>
  <cp:lastModifiedBy>Cecilia Moretti</cp:lastModifiedBy>
  <cp:lastPrinted>2018-03-21T09:40:40Z</cp:lastPrinted>
  <dcterms:created xsi:type="dcterms:W3CDTF">2016-09-09T09:52:25Z</dcterms:created>
  <dcterms:modified xsi:type="dcterms:W3CDTF">2021-02-23T08:53:52Z</dcterms:modified>
</cp:coreProperties>
</file>