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mografici\Downloads\"/>
    </mc:Choice>
  </mc:AlternateContent>
  <bookViews>
    <workbookView xWindow="0" yWindow="0" windowWidth="28800" windowHeight="12435"/>
  </bookViews>
  <sheets>
    <sheet name="Table 2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2" l="1"/>
  <c r="D47" i="2"/>
  <c r="D21" i="2"/>
  <c r="D33" i="2" l="1"/>
  <c r="D16" i="2" l="1"/>
  <c r="D7" i="2"/>
  <c r="D6" i="2" l="1"/>
  <c r="D55" i="2"/>
  <c r="D38" i="2"/>
  <c r="D31" i="2"/>
  <c r="D22" i="2"/>
  <c r="D58" i="2" l="1"/>
  <c r="D60" i="2" s="1"/>
</calcChain>
</file>

<file path=xl/sharedStrings.xml><?xml version="1.0" encoding="utf-8"?>
<sst xmlns="http://schemas.openxmlformats.org/spreadsheetml/2006/main" count="162" uniqueCount="155">
  <si>
    <t>PROGETTO ENTE LOCALE</t>
  </si>
  <si>
    <t>CODICE PROGETTO</t>
  </si>
  <si>
    <t>NUMERO POSTI</t>
  </si>
  <si>
    <t>COD</t>
  </si>
  <si>
    <t>DESCRIZIONE SPESA</t>
  </si>
  <si>
    <t>COSTO</t>
  </si>
  <si>
    <t>A1e</t>
  </si>
  <si>
    <t>P1</t>
  </si>
  <si>
    <t>Operatori sociali</t>
  </si>
  <si>
    <t>A2e</t>
  </si>
  <si>
    <t>P2</t>
  </si>
  <si>
    <t>Interpreti e mediatori culturali</t>
  </si>
  <si>
    <t>A3e</t>
  </si>
  <si>
    <t>P3</t>
  </si>
  <si>
    <t>Operatori legali</t>
  </si>
  <si>
    <t>A4e</t>
  </si>
  <si>
    <t>P5</t>
  </si>
  <si>
    <t>Assistenti sociali</t>
  </si>
  <si>
    <t>A5e</t>
  </si>
  <si>
    <t>P6</t>
  </si>
  <si>
    <t>Psicologi</t>
  </si>
  <si>
    <t>A6e</t>
  </si>
  <si>
    <t>Operatori dell'integrazione</t>
  </si>
  <si>
    <t>A7e</t>
  </si>
  <si>
    <t>P4</t>
  </si>
  <si>
    <t>Personale addetto alle pulizie</t>
  </si>
  <si>
    <t>A8e</t>
  </si>
  <si>
    <t>P7</t>
  </si>
  <si>
    <t>Altre figure professionali</t>
  </si>
  <si>
    <t>A1c</t>
  </si>
  <si>
    <t>T1</t>
  </si>
  <si>
    <t>A2c</t>
  </si>
  <si>
    <t>Operatori anti-tratta</t>
  </si>
  <si>
    <t>A3c</t>
  </si>
  <si>
    <t>S2</t>
  </si>
  <si>
    <t>Mediazione culturale e interpretariato</t>
  </si>
  <si>
    <t>A4c</t>
  </si>
  <si>
    <t>A2</t>
  </si>
  <si>
    <t>Consulenti fiscali e del lavoro</t>
  </si>
  <si>
    <t>A5c</t>
  </si>
  <si>
    <t>B1</t>
  </si>
  <si>
    <t>Ci1</t>
  </si>
  <si>
    <t>Spese telefoniche per utenze fisse e mobili usufruite dal personale</t>
  </si>
  <si>
    <t>B2</t>
  </si>
  <si>
    <t>Ci2</t>
  </si>
  <si>
    <t>Spese di carburante per automezzi di servizio</t>
  </si>
  <si>
    <t>B3</t>
  </si>
  <si>
    <t>A4</t>
  </si>
  <si>
    <t>Spese per fideiussioni</t>
  </si>
  <si>
    <t>B4</t>
  </si>
  <si>
    <t>Costi del revisore contabile indipendente</t>
  </si>
  <si>
    <t>B5</t>
  </si>
  <si>
    <t>Costi dell'IVA sui servizi resi dall'ente attuatore</t>
  </si>
  <si>
    <t>B6</t>
  </si>
  <si>
    <t>B7</t>
  </si>
  <si>
    <t>B8</t>
  </si>
  <si>
    <t>C1</t>
  </si>
  <si>
    <t>L1</t>
  </si>
  <si>
    <t>C2</t>
  </si>
  <si>
    <t>L2</t>
  </si>
  <si>
    <t>C3</t>
  </si>
  <si>
    <t>L3</t>
  </si>
  <si>
    <t>Affitto locali, condominio, registrazione contratti</t>
  </si>
  <si>
    <t>C4</t>
  </si>
  <si>
    <t>C5</t>
  </si>
  <si>
    <t>L4</t>
  </si>
  <si>
    <t>Pulizia locali e relativi materiali</t>
  </si>
  <si>
    <t>C6</t>
  </si>
  <si>
    <t>L5</t>
  </si>
  <si>
    <t>D1</t>
  </si>
  <si>
    <t>G1</t>
  </si>
  <si>
    <t>Vitto, abbigliamento, igiene personale, assistenza infanzia, materiale ludico</t>
  </si>
  <si>
    <t>D2</t>
  </si>
  <si>
    <t>G2</t>
  </si>
  <si>
    <t>Effetti letterecci</t>
  </si>
  <si>
    <t>D3</t>
  </si>
  <si>
    <t>T2</t>
  </si>
  <si>
    <t>Assistenza sanitaria specialistica (infermieri, medici e psicologi con specializzazioni adeguate, anche in etnopsichiatria) da attivare previa autorizzazione concessa dal S.C come previsto dal manuale di rendicontazione.</t>
  </si>
  <si>
    <t>D4</t>
  </si>
  <si>
    <t>G3</t>
  </si>
  <si>
    <t>Altre spese per la salute (medicinali, protesi) non riconosciute dal SSN, da attivare previa autorizzazione concessa dal S.C come previsto dal manuale di rendicontazione.</t>
  </si>
  <si>
    <t>D5</t>
  </si>
  <si>
    <t>G4</t>
  </si>
  <si>
    <t>Spese di trasporto urbano ed extra-urbano, spese di trasferimento, viaggio e soggiorno temporaneo dei beneficiari</t>
  </si>
  <si>
    <t>D6</t>
  </si>
  <si>
    <t>G6</t>
  </si>
  <si>
    <t>Pocket Money</t>
  </si>
  <si>
    <t>D7</t>
  </si>
  <si>
    <t>G5</t>
  </si>
  <si>
    <t>Spese per la scolarizzazione</t>
  </si>
  <si>
    <t>D8</t>
  </si>
  <si>
    <t>G7</t>
  </si>
  <si>
    <t>Alfabetizzazione</t>
  </si>
  <si>
    <t>D9</t>
  </si>
  <si>
    <t>I1</t>
  </si>
  <si>
    <t>Corsi di formazione professionale</t>
  </si>
  <si>
    <t>D10</t>
  </si>
  <si>
    <t>I2</t>
  </si>
  <si>
    <t>Borse lavoro e tirocini formativi</t>
  </si>
  <si>
    <t>D11</t>
  </si>
  <si>
    <t>I6</t>
  </si>
  <si>
    <t>Spese per l'integrazione</t>
  </si>
  <si>
    <t>D12</t>
  </si>
  <si>
    <t>A3</t>
  </si>
  <si>
    <t>Contributi per l'uscita</t>
  </si>
  <si>
    <t>D13</t>
  </si>
  <si>
    <t>I3</t>
  </si>
  <si>
    <t>Contributi alloggio ed interventi per agevolare la sistemazione alloggiativa</t>
  </si>
  <si>
    <t>D14</t>
  </si>
  <si>
    <t>I4</t>
  </si>
  <si>
    <t>Contributi acquisto arredi per alloggi beneficiari</t>
  </si>
  <si>
    <t>D15</t>
  </si>
  <si>
    <t>I5</t>
  </si>
  <si>
    <t>Contributi straordinari per l'uscita</t>
  </si>
  <si>
    <t>E1</t>
  </si>
  <si>
    <t>Eventi di sensibilizzazione</t>
  </si>
  <si>
    <t>E2</t>
  </si>
  <si>
    <t>A1</t>
  </si>
  <si>
    <t>Spese per incontri nazionali, convegni, corsi di formazione, trasporto pubblico a favore del personale. Viaggi</t>
  </si>
  <si>
    <t>TOTALE COSTI DIRETTI</t>
  </si>
  <si>
    <t>TOTALE COMPLESSIVO</t>
  </si>
  <si>
    <t xml:space="preserve">Spese di gestione diretta                                                                         </t>
  </si>
  <si>
    <t xml:space="preserve">Immobili e utenze                                                                                </t>
  </si>
  <si>
    <t>MONTEDINOVE</t>
  </si>
  <si>
    <t>PROG-886-PR-1</t>
  </si>
  <si>
    <r>
      <rPr>
        <b/>
        <sz val="12"/>
        <color rgb="FFFFFFFF"/>
        <rFont val="Arial Narrow"/>
        <family val="2"/>
      </rPr>
      <t>PIANO FINANZIARIO PREVENTIVO "ORDINARI"</t>
    </r>
  </si>
  <si>
    <r>
      <rPr>
        <b/>
        <i/>
        <sz val="12"/>
        <rFont val="Arial Narrow"/>
        <family val="2"/>
      </rPr>
      <t>COD. RIF. TRIENNIO
PRECEDENTE</t>
    </r>
  </si>
  <si>
    <r>
      <rPr>
        <b/>
        <sz val="12"/>
        <color rgb="FFFFFFFF"/>
        <rFont val="Arial Narrow"/>
        <family val="2"/>
      </rPr>
      <t>A</t>
    </r>
  </si>
  <si>
    <r>
      <rPr>
        <b/>
        <i/>
        <sz val="12"/>
        <color rgb="FFFFFFFF"/>
        <rFont val="Arial Narrow"/>
        <family val="2"/>
      </rPr>
      <t>P</t>
    </r>
  </si>
  <si>
    <r>
      <rPr>
        <b/>
        <sz val="12"/>
        <color rgb="FFFFFFFF"/>
        <rFont val="Arial Narrow"/>
        <family val="2"/>
      </rPr>
      <t>Costo del Personale</t>
    </r>
  </si>
  <si>
    <r>
      <rPr>
        <b/>
        <sz val="12"/>
        <color rgb="FFFFFFFF"/>
        <rFont val="Arial Narrow"/>
        <family val="2"/>
      </rPr>
      <t xml:space="preserve">Equipe multidisciplinare </t>
    </r>
    <r>
      <rPr>
        <sz val="12"/>
        <color rgb="FFFFFFFF"/>
        <rFont val="Arial Narrow"/>
        <family val="2"/>
      </rPr>
      <t>(massimo il 40% del costo totale di progetto)</t>
    </r>
  </si>
  <si>
    <r>
      <rPr>
        <b/>
        <sz val="12"/>
        <color rgb="FFFFFFFF"/>
        <rFont val="Arial Narrow"/>
        <family val="2"/>
      </rPr>
      <t>Consulenze</t>
    </r>
  </si>
  <si>
    <r>
      <rPr>
        <sz val="12"/>
        <rFont val="Arial Narrow"/>
        <family val="2"/>
      </rPr>
      <t>Esperti legali (</t>
    </r>
    <r>
      <rPr>
        <i/>
        <sz val="12"/>
        <rFont val="Arial Narrow"/>
        <family val="2"/>
      </rPr>
      <t xml:space="preserve">avvocato </t>
    </r>
    <r>
      <rPr>
        <sz val="12"/>
        <rFont val="Arial Narrow"/>
        <family val="2"/>
      </rPr>
      <t>)</t>
    </r>
  </si>
  <si>
    <r>
      <rPr>
        <sz val="12"/>
        <rFont val="Arial Narrow"/>
        <family val="2"/>
      </rPr>
      <t>Altre figure professionali (</t>
    </r>
    <r>
      <rPr>
        <i/>
        <sz val="12"/>
        <rFont val="Arial Narrow"/>
        <family val="2"/>
      </rPr>
      <t xml:space="preserve">supervisione psicologica </t>
    </r>
    <r>
      <rPr>
        <sz val="12"/>
        <rFont val="Arial Narrow"/>
        <family val="2"/>
      </rPr>
      <t>)</t>
    </r>
  </si>
  <si>
    <r>
      <rPr>
        <b/>
        <sz val="12"/>
        <color rgb="FFFFFFFF"/>
        <rFont val="Arial Narrow"/>
        <family val="2"/>
      </rPr>
      <t>B</t>
    </r>
  </si>
  <si>
    <r>
      <rPr>
        <b/>
        <i/>
        <sz val="12"/>
        <color rgb="FFFFFFFF"/>
        <rFont val="Arial Narrow"/>
        <family val="2"/>
      </rPr>
      <t>A/Ci</t>
    </r>
  </si>
  <si>
    <r>
      <rPr>
        <sz val="12"/>
        <rFont val="Arial Narrow"/>
        <family val="2"/>
      </rPr>
      <t>Costi connessi all'espletamento delle procedure di affidamento (</t>
    </r>
    <r>
      <rPr>
        <i/>
        <sz val="12"/>
        <rFont val="Arial Narrow"/>
        <family val="2"/>
      </rPr>
      <t xml:space="preserve">RUP, DEC,registrazione atti, pubblicità </t>
    </r>
    <r>
      <rPr>
        <sz val="12"/>
        <rFont val="Arial Narrow"/>
        <family val="2"/>
      </rPr>
      <t>)</t>
    </r>
  </si>
  <si>
    <r>
      <rPr>
        <sz val="12"/>
        <rFont val="Arial Narrow"/>
        <family val="2"/>
      </rPr>
      <t>Acquisto, noleggio o leasing di mobili, arredi ed elettrodomestici (</t>
    </r>
    <r>
      <rPr>
        <i/>
        <sz val="12"/>
        <rFont val="Arial Narrow"/>
        <family val="2"/>
      </rPr>
      <t xml:space="preserve">opzione più favorevole </t>
    </r>
    <r>
      <rPr>
        <sz val="12"/>
        <rFont val="Arial Narrow"/>
        <family val="2"/>
      </rPr>
      <t>)</t>
    </r>
  </si>
  <si>
    <r>
      <rPr>
        <sz val="12"/>
        <rFont val="Arial Narrow"/>
        <family val="2"/>
      </rPr>
      <t xml:space="preserve">Acquisto, noleggio o leasing di hardware, software, strumentazione tecnica ed autovetture
</t>
    </r>
    <r>
      <rPr>
        <i/>
        <sz val="12"/>
        <rFont val="Arial Narrow"/>
        <family val="2"/>
      </rPr>
      <t>(opzione più favorevole)</t>
    </r>
  </si>
  <si>
    <r>
      <rPr>
        <b/>
        <sz val="12"/>
        <color rgb="FFFFFFFF"/>
        <rFont val="Arial Narrow"/>
        <family val="2"/>
      </rPr>
      <t>C</t>
    </r>
  </si>
  <si>
    <r>
      <rPr>
        <b/>
        <i/>
        <sz val="12"/>
        <color rgb="FFFFFFFF"/>
        <rFont val="Arial Narrow"/>
        <family val="2"/>
      </rPr>
      <t>L</t>
    </r>
  </si>
  <si>
    <r>
      <rPr>
        <sz val="12"/>
        <rFont val="Arial Narrow"/>
        <family val="2"/>
      </rPr>
      <t>Ristrutturazione dei locali destinati all'ospitalità dei beneficiari - solo per beni di proprietà dell'Ente Locale  o ad esso assegnati - (</t>
    </r>
    <r>
      <rPr>
        <i/>
        <sz val="12"/>
        <rFont val="Arial Narrow"/>
        <family val="2"/>
      </rPr>
      <t xml:space="preserve">massimo 3,33% del costo totale di progetto annuo </t>
    </r>
    <r>
      <rPr>
        <sz val="12"/>
        <rFont val="Arial Narrow"/>
        <family val="2"/>
      </rPr>
      <t>)</t>
    </r>
  </si>
  <si>
    <r>
      <rPr>
        <sz val="12"/>
        <rFont val="Arial Narrow"/>
        <family val="2"/>
      </rPr>
      <t>Opere di piccola manutenzione rientranti nel contratto di locazione e relativi materiali (</t>
    </r>
    <r>
      <rPr>
        <i/>
        <sz val="12"/>
        <rFont val="Arial Narrow"/>
        <family val="2"/>
      </rPr>
      <t xml:space="preserve">massimo 3% del costo totale di progetto annuo </t>
    </r>
    <r>
      <rPr>
        <sz val="12"/>
        <rFont val="Arial Narrow"/>
        <family val="2"/>
      </rPr>
      <t>)</t>
    </r>
  </si>
  <si>
    <r>
      <rPr>
        <sz val="12"/>
        <rFont val="Arial Narrow"/>
        <family val="2"/>
      </rPr>
      <t>Ospitalità presso strutture dedicate alla riabilitazione/strutture protette per nucleo familiare (</t>
    </r>
    <r>
      <rPr>
        <i/>
        <sz val="12"/>
        <rFont val="Arial Narrow"/>
        <family val="2"/>
      </rPr>
      <t xml:space="preserve">riconoscimento del costo per la quota non coperta dal SSN </t>
    </r>
    <r>
      <rPr>
        <sz val="12"/>
        <rFont val="Arial Narrow"/>
        <family val="2"/>
      </rPr>
      <t>).</t>
    </r>
  </si>
  <si>
    <r>
      <rPr>
        <sz val="12"/>
        <rFont val="Arial Narrow"/>
        <family val="2"/>
      </rPr>
      <t>Utenze delle strutture di accoglienza (</t>
    </r>
    <r>
      <rPr>
        <i/>
        <sz val="12"/>
        <rFont val="Arial Narrow"/>
        <family val="2"/>
      </rPr>
      <t xml:space="preserve">acqua, elettricità, gas e gasolio da riscaldamento </t>
    </r>
    <r>
      <rPr>
        <sz val="12"/>
        <rFont val="Arial Narrow"/>
        <family val="2"/>
      </rPr>
      <t>)</t>
    </r>
  </si>
  <si>
    <r>
      <rPr>
        <b/>
        <sz val="12"/>
        <color rgb="FFFFFFFF"/>
        <rFont val="Arial Narrow"/>
        <family val="2"/>
      </rPr>
      <t>D</t>
    </r>
  </si>
  <si>
    <r>
      <rPr>
        <b/>
        <i/>
        <sz val="12"/>
        <color rgb="FFFFFFFF"/>
        <rFont val="Arial Narrow"/>
        <family val="2"/>
      </rPr>
      <t>I ,G,S,T,A3</t>
    </r>
  </si>
  <si>
    <r>
      <rPr>
        <b/>
        <sz val="12"/>
        <color rgb="FFFFFFFF"/>
        <rFont val="Arial Narrow"/>
        <family val="2"/>
      </rPr>
      <t>Spese direttamente riconducibili alla presa in carico dei beneficiari (</t>
    </r>
    <r>
      <rPr>
        <i/>
        <sz val="12"/>
        <color rgb="FFFFFFFF"/>
        <rFont val="Arial Narrow"/>
        <family val="2"/>
      </rPr>
      <t xml:space="preserve">minimo 15% del costo                  </t>
    </r>
    <r>
      <rPr>
        <b/>
        <vertAlign val="subscript"/>
        <sz val="12"/>
        <color rgb="FFFFFFFF"/>
        <rFont val="Arial Narrow"/>
        <family val="2"/>
      </rPr>
      <t xml:space="preserve">€
</t>
    </r>
    <r>
      <rPr>
        <i/>
        <sz val="12"/>
        <color rgb="FFFFFFFF"/>
        <rFont val="Arial Narrow"/>
        <family val="2"/>
      </rPr>
      <t xml:space="preserve">totale di progetto </t>
    </r>
    <r>
      <rPr>
        <b/>
        <sz val="12"/>
        <color rgb="FFFFFFFF"/>
        <rFont val="Arial Narrow"/>
        <family val="2"/>
      </rPr>
      <t>)</t>
    </r>
  </si>
  <si>
    <r>
      <rPr>
        <sz val="12"/>
        <rFont val="Arial Narrow"/>
        <family val="2"/>
      </rPr>
      <t>Spese relative all'assistenza (</t>
    </r>
    <r>
      <rPr>
        <i/>
        <sz val="12"/>
        <rFont val="Arial Narrow"/>
        <family val="2"/>
      </rPr>
      <t xml:space="preserve">tessere telefoniche per beneficiari, spese di assicurazione per infortuni e r.c. dei beneficiari, fototessere ecc, ecc  </t>
    </r>
    <r>
      <rPr>
        <sz val="12"/>
        <rFont val="Arial Narrow"/>
        <family val="2"/>
      </rPr>
      <t>)</t>
    </r>
  </si>
  <si>
    <r>
      <rPr>
        <b/>
        <sz val="12"/>
        <color rgb="FFFFFFFF"/>
        <rFont val="Arial Narrow"/>
        <family val="2"/>
      </rPr>
      <t>E</t>
    </r>
  </si>
  <si>
    <r>
      <rPr>
        <b/>
        <i/>
        <sz val="12"/>
        <color rgb="FFFFFFFF"/>
        <rFont val="Arial Narrow"/>
        <family val="2"/>
      </rPr>
      <t>I6, A1</t>
    </r>
  </si>
  <si>
    <r>
      <rPr>
        <b/>
        <sz val="12"/>
        <color rgb="FFFFFFFF"/>
        <rFont val="Arial Narrow"/>
        <family val="2"/>
      </rPr>
      <t>Viaggi/formazione/sensibilizzazione</t>
    </r>
  </si>
  <si>
    <r>
      <rPr>
        <b/>
        <sz val="12"/>
        <color rgb="FFFFFFFF"/>
        <rFont val="Arial Narrow"/>
        <family val="2"/>
      </rPr>
      <t>F</t>
    </r>
  </si>
  <si>
    <r>
      <rPr>
        <b/>
        <i/>
        <sz val="12"/>
        <color rgb="FFFFFFFF"/>
        <rFont val="Arial Narrow"/>
        <family val="2"/>
      </rPr>
      <t>Ci</t>
    </r>
  </si>
  <si>
    <r>
      <rPr>
        <b/>
        <sz val="12"/>
        <color rgb="FFFFFFFF"/>
        <rFont val="Arial Narrow"/>
        <family val="2"/>
      </rPr>
      <t xml:space="preserve">Costi indiretti </t>
    </r>
    <r>
      <rPr>
        <b/>
        <i/>
        <sz val="12"/>
        <color rgb="FFFFFFFF"/>
        <rFont val="Arial Narrow"/>
        <family val="2"/>
      </rPr>
      <t xml:space="preserve">(spese generali di gestione e di supporto alle attività di progetto e relativi
materiali) -  </t>
    </r>
    <r>
      <rPr>
        <i/>
        <sz val="12"/>
        <color rgb="FFFFFFFF"/>
        <rFont val="Arial Narrow"/>
        <family val="2"/>
      </rPr>
      <t>massimo 7% dei costi diretti  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</si>
</sst>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\€\ 0.00"/>
  </numFmts>
  <fonts count="14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name val="Arial Narrow"/>
      <family val="2"/>
    </font>
    <font>
      <b/>
      <sz val="12"/>
      <color rgb="FFFFFFFF"/>
      <name val="Arial Narrow"/>
      <family val="2"/>
    </font>
    <font>
      <sz val="12"/>
      <color rgb="FF000000"/>
      <name val="Arial Narrow"/>
      <family val="2"/>
    </font>
    <font>
      <b/>
      <i/>
      <sz val="12"/>
      <name val="Arial Narrow"/>
      <family val="2"/>
    </font>
    <font>
      <b/>
      <i/>
      <sz val="12"/>
      <color rgb="FFFFFFFF"/>
      <name val="Arial Narrow"/>
      <family val="2"/>
    </font>
    <font>
      <sz val="12"/>
      <color rgb="FFFFFFFF"/>
      <name val="Arial Narrow"/>
      <family val="2"/>
    </font>
    <font>
      <i/>
      <sz val="12"/>
      <name val="Arial Narrow"/>
      <family val="2"/>
    </font>
    <font>
      <sz val="12"/>
      <name val="Arial Narrow"/>
      <family val="2"/>
    </font>
    <font>
      <i/>
      <sz val="12"/>
      <color rgb="FFFFFFFF"/>
      <name val="Arial Narrow"/>
      <family val="2"/>
    </font>
    <font>
      <b/>
      <vertAlign val="subscript"/>
      <sz val="12"/>
      <color rgb="FFFFFFFF"/>
      <name val="Arial Narrow"/>
      <family val="2"/>
    </font>
    <font>
      <b/>
      <sz val="12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BF0000"/>
      </patternFill>
    </fill>
    <fill>
      <patternFill patternType="solid">
        <fgColor rgb="FFF9BF90"/>
      </patternFill>
    </fill>
    <fill>
      <patternFill patternType="solid">
        <fgColor rgb="FFA5A5A5"/>
      </patternFill>
    </fill>
    <fill>
      <patternFill patternType="solid">
        <fgColor rgb="FFFDE8D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6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right" vertical="top" wrapText="1" indent="2"/>
    </xf>
    <xf numFmtId="0" fontId="6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top" shrinkToFit="1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top" wrapText="1" indent="2"/>
    </xf>
    <xf numFmtId="0" fontId="9" fillId="0" borderId="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164" fontId="5" fillId="6" borderId="8" xfId="1" applyFont="1" applyFill="1" applyBorder="1" applyAlignment="1">
      <alignment horizontal="left" wrapText="1"/>
    </xf>
    <xf numFmtId="164" fontId="5" fillId="5" borderId="9" xfId="1" applyFont="1" applyFill="1" applyBorder="1" applyAlignment="1">
      <alignment horizontal="left" wrapText="1"/>
    </xf>
    <xf numFmtId="164" fontId="5" fillId="6" borderId="5" xfId="1" applyFont="1" applyFill="1" applyBorder="1" applyAlignment="1">
      <alignment horizontal="left" wrapText="1"/>
    </xf>
    <xf numFmtId="164" fontId="5" fillId="6" borderId="9" xfId="1" applyFont="1" applyFill="1" applyBorder="1" applyAlignment="1">
      <alignment horizontal="left" wrapText="1"/>
    </xf>
    <xf numFmtId="164" fontId="5" fillId="6" borderId="10" xfId="1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vertical="top" wrapText="1"/>
    </xf>
    <xf numFmtId="164" fontId="4" fillId="2" borderId="1" xfId="1" applyFont="1" applyFill="1" applyBorder="1" applyAlignment="1">
      <alignment horizontal="center" vertical="top" shrinkToFit="1"/>
    </xf>
    <xf numFmtId="0" fontId="5" fillId="0" borderId="2" xfId="0" applyFont="1" applyFill="1" applyBorder="1" applyAlignment="1">
      <alignment horizontal="left" vertical="top" wrapText="1"/>
    </xf>
    <xf numFmtId="164" fontId="5" fillId="5" borderId="5" xfId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164" fontId="5" fillId="6" borderId="7" xfId="1" applyFont="1" applyFill="1" applyBorder="1" applyAlignment="1">
      <alignment horizontal="left" wrapText="1"/>
    </xf>
    <xf numFmtId="0" fontId="4" fillId="2" borderId="2" xfId="0" applyFont="1" applyFill="1" applyBorder="1" applyAlignment="1">
      <alignment vertical="top" wrapText="1"/>
    </xf>
    <xf numFmtId="164" fontId="3" fillId="2" borderId="4" xfId="1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164" fontId="5" fillId="5" borderId="1" xfId="1" applyFont="1" applyFill="1" applyBorder="1" applyAlignment="1">
      <alignment horizontal="left" wrapText="1"/>
    </xf>
    <xf numFmtId="164" fontId="5" fillId="5" borderId="1" xfId="1" applyFont="1" applyFill="1" applyBorder="1" applyAlignment="1">
      <alignment horizontal="left" vertical="center" wrapText="1"/>
    </xf>
    <xf numFmtId="164" fontId="5" fillId="6" borderId="1" xfId="1" applyFont="1" applyFill="1" applyBorder="1" applyAlignment="1">
      <alignment horizontal="left" wrapText="1"/>
    </xf>
    <xf numFmtId="164" fontId="5" fillId="6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right" vertical="center" wrapText="1" indent="2"/>
    </xf>
    <xf numFmtId="0" fontId="9" fillId="0" borderId="1" xfId="0" applyFont="1" applyFill="1" applyBorder="1" applyAlignment="1">
      <alignment horizontal="center" vertical="center" wrapText="1"/>
    </xf>
    <xf numFmtId="164" fontId="5" fillId="6" borderId="1" xfId="1" applyFont="1" applyFill="1" applyBorder="1" applyAlignment="1">
      <alignment horizontal="left" vertical="top" wrapText="1"/>
    </xf>
    <xf numFmtId="164" fontId="5" fillId="5" borderId="6" xfId="1" applyFont="1" applyFill="1" applyBorder="1" applyAlignment="1">
      <alignment horizontal="left" wrapText="1"/>
    </xf>
    <xf numFmtId="164" fontId="5" fillId="6" borderId="5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top" wrapText="1" indent="1"/>
    </xf>
    <xf numFmtId="0" fontId="3" fillId="2" borderId="1" xfId="0" applyFont="1" applyFill="1" applyBorder="1" applyAlignment="1">
      <alignment horizontal="left" vertical="top" wrapText="1" indent="11"/>
    </xf>
    <xf numFmtId="165" fontId="13" fillId="3" borderId="1" xfId="0" applyNumberFormat="1" applyFont="1" applyFill="1" applyBorder="1" applyAlignment="1">
      <alignment horizontal="center" vertical="top" shrinkToFit="1"/>
    </xf>
    <xf numFmtId="0" fontId="5" fillId="2" borderId="1" xfId="0" applyFont="1" applyFill="1" applyBorder="1" applyAlignment="1">
      <alignment horizontal="center" vertical="top" wrapText="1"/>
    </xf>
    <xf numFmtId="165" fontId="13" fillId="7" borderId="1" xfId="0" applyNumberFormat="1" applyFont="1" applyFill="1" applyBorder="1" applyAlignment="1">
      <alignment horizontal="center" vertical="top" shrinkToFit="1"/>
    </xf>
    <xf numFmtId="0" fontId="3" fillId="3" borderId="7" xfId="0" applyFont="1" applyFill="1" applyBorder="1" applyAlignment="1">
      <alignment horizontal="right" vertical="top" wrapText="1" inden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left" vertical="top" wrapText="1" indent="4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abSelected="1" workbookViewId="0">
      <selection activeCell="Q7" sqref="Q7"/>
    </sheetView>
  </sheetViews>
  <sheetFormatPr defaultRowHeight="12.75" x14ac:dyDescent="0.2"/>
  <cols>
    <col min="1" max="1" width="8.83203125" style="1" customWidth="1"/>
    <col min="2" max="2" width="16.83203125" style="1" customWidth="1"/>
    <col min="3" max="3" width="63.1640625" style="1" customWidth="1"/>
    <col min="4" max="4" width="15.5" style="1" customWidth="1"/>
    <col min="5" max="16384" width="9.33203125" style="1"/>
  </cols>
  <sheetData>
    <row r="1" spans="1:4" ht="15.75" x14ac:dyDescent="0.2">
      <c r="A1" s="48" t="s">
        <v>125</v>
      </c>
      <c r="B1" s="49"/>
      <c r="C1" s="49"/>
      <c r="D1" s="50"/>
    </row>
    <row r="2" spans="1:4" ht="15.75" x14ac:dyDescent="0.25">
      <c r="A2" s="51" t="s">
        <v>0</v>
      </c>
      <c r="B2" s="51"/>
      <c r="C2" s="55" t="s">
        <v>123</v>
      </c>
      <c r="D2" s="55"/>
    </row>
    <row r="3" spans="1:4" ht="15.75" x14ac:dyDescent="0.25">
      <c r="A3" s="51" t="s">
        <v>1</v>
      </c>
      <c r="B3" s="51"/>
      <c r="C3" s="55" t="s">
        <v>124</v>
      </c>
      <c r="D3" s="55"/>
    </row>
    <row r="4" spans="1:4" ht="15.75" x14ac:dyDescent="0.25">
      <c r="A4" s="52" t="s">
        <v>2</v>
      </c>
      <c r="B4" s="52"/>
      <c r="C4" s="55">
        <v>11</v>
      </c>
      <c r="D4" s="55"/>
    </row>
    <row r="5" spans="1:4" ht="47.25" x14ac:dyDescent="0.2">
      <c r="A5" s="42" t="s">
        <v>3</v>
      </c>
      <c r="B5" s="43" t="s">
        <v>126</v>
      </c>
      <c r="C5" s="44" t="s">
        <v>4</v>
      </c>
      <c r="D5" s="44" t="s">
        <v>5</v>
      </c>
    </row>
    <row r="6" spans="1:4" ht="15.75" x14ac:dyDescent="0.2">
      <c r="A6" s="3" t="s">
        <v>127</v>
      </c>
      <c r="B6" s="4" t="s">
        <v>128</v>
      </c>
      <c r="C6" s="5" t="s">
        <v>129</v>
      </c>
      <c r="D6" s="6">
        <f>D7+D16</f>
        <v>69749</v>
      </c>
    </row>
    <row r="7" spans="1:4" ht="31.5" x14ac:dyDescent="0.25">
      <c r="A7" s="7"/>
      <c r="B7" s="7"/>
      <c r="C7" s="8" t="s">
        <v>130</v>
      </c>
      <c r="D7" s="6">
        <f>SUM(D8:D15)</f>
        <v>66649</v>
      </c>
    </row>
    <row r="8" spans="1:4" ht="15.75" x14ac:dyDescent="0.25">
      <c r="A8" s="9" t="s">
        <v>6</v>
      </c>
      <c r="B8" s="10" t="s">
        <v>7</v>
      </c>
      <c r="C8" s="11" t="s">
        <v>8</v>
      </c>
      <c r="D8" s="12">
        <v>60000</v>
      </c>
    </row>
    <row r="9" spans="1:4" ht="15.75" x14ac:dyDescent="0.25">
      <c r="A9" s="9" t="s">
        <v>9</v>
      </c>
      <c r="B9" s="10" t="s">
        <v>10</v>
      </c>
      <c r="C9" s="11" t="s">
        <v>11</v>
      </c>
      <c r="D9" s="13">
        <v>0</v>
      </c>
    </row>
    <row r="10" spans="1:4" ht="15.75" x14ac:dyDescent="0.25">
      <c r="A10" s="9" t="s">
        <v>12</v>
      </c>
      <c r="B10" s="10" t="s">
        <v>13</v>
      </c>
      <c r="C10" s="11" t="s">
        <v>14</v>
      </c>
      <c r="D10" s="13">
        <v>0</v>
      </c>
    </row>
    <row r="11" spans="1:4" ht="15.75" x14ac:dyDescent="0.25">
      <c r="A11" s="9" t="s">
        <v>15</v>
      </c>
      <c r="B11" s="10" t="s">
        <v>16</v>
      </c>
      <c r="C11" s="11" t="s">
        <v>17</v>
      </c>
      <c r="D11" s="13">
        <v>0</v>
      </c>
    </row>
    <row r="12" spans="1:4" ht="15.75" x14ac:dyDescent="0.25">
      <c r="A12" s="9" t="s">
        <v>18</v>
      </c>
      <c r="B12" s="10" t="s">
        <v>19</v>
      </c>
      <c r="C12" s="11" t="s">
        <v>20</v>
      </c>
      <c r="D12" s="14">
        <v>0</v>
      </c>
    </row>
    <row r="13" spans="1:4" ht="15.75" x14ac:dyDescent="0.25">
      <c r="A13" s="9" t="s">
        <v>21</v>
      </c>
      <c r="B13" s="2"/>
      <c r="C13" s="11" t="s">
        <v>22</v>
      </c>
      <c r="D13" s="14">
        <v>0</v>
      </c>
    </row>
    <row r="14" spans="1:4" ht="15.75" x14ac:dyDescent="0.25">
      <c r="A14" s="9" t="s">
        <v>23</v>
      </c>
      <c r="B14" s="10" t="s">
        <v>24</v>
      </c>
      <c r="C14" s="11" t="s">
        <v>25</v>
      </c>
      <c r="D14" s="15">
        <v>0</v>
      </c>
    </row>
    <row r="15" spans="1:4" ht="15.75" x14ac:dyDescent="0.25">
      <c r="A15" s="9" t="s">
        <v>26</v>
      </c>
      <c r="B15" s="10" t="s">
        <v>27</v>
      </c>
      <c r="C15" s="11" t="s">
        <v>28</v>
      </c>
      <c r="D15" s="16">
        <v>6649</v>
      </c>
    </row>
    <row r="16" spans="1:4" ht="13.5" customHeight="1" x14ac:dyDescent="0.25">
      <c r="A16" s="7"/>
      <c r="B16" s="7"/>
      <c r="C16" s="17" t="s">
        <v>131</v>
      </c>
      <c r="D16" s="18">
        <f>SUM(D17:D21)</f>
        <v>3100</v>
      </c>
    </row>
    <row r="17" spans="1:4" ht="15.75" x14ac:dyDescent="0.25">
      <c r="A17" s="9" t="s">
        <v>29</v>
      </c>
      <c r="B17" s="10" t="s">
        <v>30</v>
      </c>
      <c r="C17" s="19" t="s">
        <v>132</v>
      </c>
      <c r="D17" s="20">
        <v>0</v>
      </c>
    </row>
    <row r="18" spans="1:4" ht="15.75" x14ac:dyDescent="0.25">
      <c r="A18" s="9" t="s">
        <v>31</v>
      </c>
      <c r="B18" s="2"/>
      <c r="C18" s="11" t="s">
        <v>32</v>
      </c>
      <c r="D18" s="14">
        <v>0</v>
      </c>
    </row>
    <row r="19" spans="1:4" ht="15.75" x14ac:dyDescent="0.25">
      <c r="A19" s="9" t="s">
        <v>33</v>
      </c>
      <c r="B19" s="10" t="s">
        <v>34</v>
      </c>
      <c r="C19" s="11" t="s">
        <v>35</v>
      </c>
      <c r="D19" s="20">
        <v>1400</v>
      </c>
    </row>
    <row r="20" spans="1:4" ht="15.75" x14ac:dyDescent="0.25">
      <c r="A20" s="9" t="s">
        <v>36</v>
      </c>
      <c r="B20" s="10" t="s">
        <v>37</v>
      </c>
      <c r="C20" s="11" t="s">
        <v>38</v>
      </c>
      <c r="D20" s="14">
        <v>0</v>
      </c>
    </row>
    <row r="21" spans="1:4" ht="15.75" x14ac:dyDescent="0.25">
      <c r="A21" s="9" t="s">
        <v>39</v>
      </c>
      <c r="B21" s="10" t="s">
        <v>27</v>
      </c>
      <c r="C21" s="21" t="s">
        <v>133</v>
      </c>
      <c r="D21" s="22">
        <f>800+400+500</f>
        <v>1700</v>
      </c>
    </row>
    <row r="22" spans="1:4" ht="15.75" x14ac:dyDescent="0.2">
      <c r="A22" s="5" t="s">
        <v>134</v>
      </c>
      <c r="B22" s="4" t="s">
        <v>135</v>
      </c>
      <c r="C22" s="23" t="s">
        <v>121</v>
      </c>
      <c r="D22" s="24">
        <f>SUM(D23:D30)</f>
        <v>15781.13</v>
      </c>
    </row>
    <row r="23" spans="1:4" ht="31.5" x14ac:dyDescent="0.25">
      <c r="A23" s="9" t="s">
        <v>40</v>
      </c>
      <c r="B23" s="10" t="s">
        <v>41</v>
      </c>
      <c r="C23" s="25" t="s">
        <v>42</v>
      </c>
      <c r="D23" s="26">
        <v>250</v>
      </c>
    </row>
    <row r="24" spans="1:4" ht="15.75" x14ac:dyDescent="0.25">
      <c r="A24" s="9" t="s">
        <v>43</v>
      </c>
      <c r="B24" s="10" t="s">
        <v>44</v>
      </c>
      <c r="C24" s="25" t="s">
        <v>45</v>
      </c>
      <c r="D24" s="26">
        <v>1700</v>
      </c>
    </row>
    <row r="25" spans="1:4" ht="15.75" x14ac:dyDescent="0.2">
      <c r="A25" s="9" t="s">
        <v>46</v>
      </c>
      <c r="B25" s="10" t="s">
        <v>47</v>
      </c>
      <c r="C25" s="25" t="s">
        <v>48</v>
      </c>
      <c r="D25" s="27">
        <v>0</v>
      </c>
    </row>
    <row r="26" spans="1:4" ht="15.75" x14ac:dyDescent="0.25">
      <c r="A26" s="9" t="s">
        <v>49</v>
      </c>
      <c r="B26" s="10" t="s">
        <v>47</v>
      </c>
      <c r="C26" s="25" t="s">
        <v>50</v>
      </c>
      <c r="D26" s="26">
        <v>2500</v>
      </c>
    </row>
    <row r="27" spans="1:4" ht="15.75" x14ac:dyDescent="0.25">
      <c r="A27" s="9" t="s">
        <v>51</v>
      </c>
      <c r="B27" s="10" t="s">
        <v>47</v>
      </c>
      <c r="C27" s="25" t="s">
        <v>52</v>
      </c>
      <c r="D27" s="28">
        <v>8331.1299999999992</v>
      </c>
    </row>
    <row r="28" spans="1:4" ht="31.5" x14ac:dyDescent="0.2">
      <c r="A28" s="9" t="s">
        <v>53</v>
      </c>
      <c r="B28" s="10" t="s">
        <v>47</v>
      </c>
      <c r="C28" s="21" t="s">
        <v>136</v>
      </c>
      <c r="D28" s="29">
        <v>1500</v>
      </c>
    </row>
    <row r="29" spans="1:4" ht="31.5" x14ac:dyDescent="0.25">
      <c r="A29" s="9" t="s">
        <v>54</v>
      </c>
      <c r="B29" s="10" t="s">
        <v>40</v>
      </c>
      <c r="C29" s="21" t="s">
        <v>137</v>
      </c>
      <c r="D29" s="26">
        <v>1000</v>
      </c>
    </row>
    <row r="30" spans="1:4" ht="47.25" x14ac:dyDescent="0.2">
      <c r="A30" s="9" t="s">
        <v>55</v>
      </c>
      <c r="B30" s="10" t="s">
        <v>43</v>
      </c>
      <c r="C30" s="21" t="s">
        <v>138</v>
      </c>
      <c r="D30" s="27">
        <v>500</v>
      </c>
    </row>
    <row r="31" spans="1:4" ht="15.75" x14ac:dyDescent="0.2">
      <c r="A31" s="5" t="s">
        <v>139</v>
      </c>
      <c r="B31" s="4" t="s">
        <v>140</v>
      </c>
      <c r="C31" s="23" t="s">
        <v>122</v>
      </c>
      <c r="D31" s="24">
        <f>SUM(D32:D37)</f>
        <v>27192.370000000003</v>
      </c>
    </row>
    <row r="32" spans="1:4" ht="63" x14ac:dyDescent="0.2">
      <c r="A32" s="9" t="s">
        <v>56</v>
      </c>
      <c r="B32" s="10" t="s">
        <v>57</v>
      </c>
      <c r="C32" s="21" t="s">
        <v>141</v>
      </c>
      <c r="D32" s="27">
        <v>0</v>
      </c>
    </row>
    <row r="33" spans="1:4" ht="47.25" x14ac:dyDescent="0.2">
      <c r="A33" s="9" t="s">
        <v>58</v>
      </c>
      <c r="B33" s="10" t="s">
        <v>59</v>
      </c>
      <c r="C33" s="21" t="s">
        <v>142</v>
      </c>
      <c r="D33" s="27">
        <f>1000-407.63</f>
        <v>592.37</v>
      </c>
    </row>
    <row r="34" spans="1:4" ht="15.75" x14ac:dyDescent="0.25">
      <c r="A34" s="9" t="s">
        <v>60</v>
      </c>
      <c r="B34" s="10" t="s">
        <v>61</v>
      </c>
      <c r="C34" s="25" t="s">
        <v>62</v>
      </c>
      <c r="D34" s="28">
        <v>14000</v>
      </c>
    </row>
    <row r="35" spans="1:4" ht="47.25" x14ac:dyDescent="0.2">
      <c r="A35" s="9" t="s">
        <v>63</v>
      </c>
      <c r="B35" s="30"/>
      <c r="C35" s="21" t="s">
        <v>143</v>
      </c>
      <c r="D35" s="29">
        <v>0</v>
      </c>
    </row>
    <row r="36" spans="1:4" ht="15.75" x14ac:dyDescent="0.25">
      <c r="A36" s="9" t="s">
        <v>64</v>
      </c>
      <c r="B36" s="10" t="s">
        <v>65</v>
      </c>
      <c r="C36" s="25" t="s">
        <v>66</v>
      </c>
      <c r="D36" s="26">
        <v>600</v>
      </c>
    </row>
    <row r="37" spans="1:4" ht="31.5" x14ac:dyDescent="0.25">
      <c r="A37" s="9" t="s">
        <v>67</v>
      </c>
      <c r="B37" s="10" t="s">
        <v>68</v>
      </c>
      <c r="C37" s="21" t="s">
        <v>144</v>
      </c>
      <c r="D37" s="26">
        <v>12000</v>
      </c>
    </row>
    <row r="38" spans="1:4" ht="12.75" customHeight="1" x14ac:dyDescent="0.2">
      <c r="A38" s="5" t="s">
        <v>145</v>
      </c>
      <c r="B38" s="4" t="s">
        <v>146</v>
      </c>
      <c r="C38" s="31" t="s">
        <v>147</v>
      </c>
      <c r="D38" s="24">
        <f>SUM(D39:D54)</f>
        <v>51600</v>
      </c>
    </row>
    <row r="39" spans="1:4" ht="31.5" x14ac:dyDescent="0.25">
      <c r="A39" s="9" t="s">
        <v>69</v>
      </c>
      <c r="B39" s="10" t="s">
        <v>70</v>
      </c>
      <c r="C39" s="25" t="s">
        <v>71</v>
      </c>
      <c r="D39" s="28">
        <v>17000</v>
      </c>
    </row>
    <row r="40" spans="1:4" ht="15.75" x14ac:dyDescent="0.25">
      <c r="A40" s="9" t="s">
        <v>72</v>
      </c>
      <c r="B40" s="10" t="s">
        <v>73</v>
      </c>
      <c r="C40" s="25" t="s">
        <v>74</v>
      </c>
      <c r="D40" s="26">
        <v>900</v>
      </c>
    </row>
    <row r="41" spans="1:4" ht="63" x14ac:dyDescent="0.2">
      <c r="A41" s="32" t="s">
        <v>75</v>
      </c>
      <c r="B41" s="33" t="s">
        <v>76</v>
      </c>
      <c r="C41" s="25" t="s">
        <v>77</v>
      </c>
      <c r="D41" s="29">
        <v>500</v>
      </c>
    </row>
    <row r="42" spans="1:4" ht="63" x14ac:dyDescent="0.2">
      <c r="A42" s="32" t="s">
        <v>78</v>
      </c>
      <c r="B42" s="33" t="s">
        <v>79</v>
      </c>
      <c r="C42" s="25" t="s">
        <v>80</v>
      </c>
      <c r="D42" s="34">
        <v>1600</v>
      </c>
    </row>
    <row r="43" spans="1:4" ht="47.25" x14ac:dyDescent="0.2">
      <c r="A43" s="9" t="s">
        <v>81</v>
      </c>
      <c r="B43" s="10" t="s">
        <v>82</v>
      </c>
      <c r="C43" s="25" t="s">
        <v>83</v>
      </c>
      <c r="D43" s="29">
        <v>3500</v>
      </c>
    </row>
    <row r="44" spans="1:4" ht="15.75" x14ac:dyDescent="0.25">
      <c r="A44" s="9" t="s">
        <v>84</v>
      </c>
      <c r="B44" s="10" t="s">
        <v>85</v>
      </c>
      <c r="C44" s="25" t="s">
        <v>86</v>
      </c>
      <c r="D44" s="28">
        <v>10000</v>
      </c>
    </row>
    <row r="45" spans="1:4" ht="15.75" x14ac:dyDescent="0.25">
      <c r="A45" s="9" t="s">
        <v>87</v>
      </c>
      <c r="B45" s="10" t="s">
        <v>88</v>
      </c>
      <c r="C45" s="25" t="s">
        <v>89</v>
      </c>
      <c r="D45" s="35">
        <v>0</v>
      </c>
    </row>
    <row r="46" spans="1:4" ht="15.75" x14ac:dyDescent="0.2">
      <c r="A46" s="9" t="s">
        <v>90</v>
      </c>
      <c r="B46" s="10" t="s">
        <v>91</v>
      </c>
      <c r="C46" s="11" t="s">
        <v>92</v>
      </c>
      <c r="D46" s="36">
        <v>0</v>
      </c>
    </row>
    <row r="47" spans="1:4" ht="15.75" x14ac:dyDescent="0.25">
      <c r="A47" s="9" t="s">
        <v>93</v>
      </c>
      <c r="B47" s="10" t="s">
        <v>94</v>
      </c>
      <c r="C47" s="11" t="s">
        <v>95</v>
      </c>
      <c r="D47" s="14">
        <f>1000-400</f>
        <v>600</v>
      </c>
    </row>
    <row r="48" spans="1:4" ht="15.75" x14ac:dyDescent="0.25">
      <c r="A48" s="37" t="s">
        <v>96</v>
      </c>
      <c r="B48" s="10" t="s">
        <v>97</v>
      </c>
      <c r="C48" s="11" t="s">
        <v>98</v>
      </c>
      <c r="D48" s="14">
        <v>7500</v>
      </c>
    </row>
    <row r="49" spans="1:4" ht="15.75" x14ac:dyDescent="0.25">
      <c r="A49" s="37" t="s">
        <v>99</v>
      </c>
      <c r="B49" s="10" t="s">
        <v>100</v>
      </c>
      <c r="C49" s="25" t="s">
        <v>101</v>
      </c>
      <c r="D49" s="22">
        <f>4500-500</f>
        <v>4000</v>
      </c>
    </row>
    <row r="50" spans="1:4" ht="47.25" x14ac:dyDescent="0.2">
      <c r="A50" s="37" t="s">
        <v>102</v>
      </c>
      <c r="B50" s="10" t="s">
        <v>103</v>
      </c>
      <c r="C50" s="21" t="s">
        <v>148</v>
      </c>
      <c r="D50" s="27">
        <v>2000</v>
      </c>
    </row>
    <row r="51" spans="1:4" ht="15.75" x14ac:dyDescent="0.25">
      <c r="A51" s="2"/>
      <c r="B51" s="53" t="s">
        <v>104</v>
      </c>
      <c r="C51" s="54"/>
      <c r="D51" s="26"/>
    </row>
    <row r="52" spans="1:4" ht="31.5" x14ac:dyDescent="0.25">
      <c r="A52" s="37" t="s">
        <v>105</v>
      </c>
      <c r="B52" s="10" t="s">
        <v>106</v>
      </c>
      <c r="C52" s="25" t="s">
        <v>107</v>
      </c>
      <c r="D52" s="26">
        <v>1500</v>
      </c>
    </row>
    <row r="53" spans="1:4" ht="15.75" x14ac:dyDescent="0.2">
      <c r="A53" s="37" t="s">
        <v>108</v>
      </c>
      <c r="B53" s="10" t="s">
        <v>109</v>
      </c>
      <c r="C53" s="25" t="s">
        <v>110</v>
      </c>
      <c r="D53" s="29">
        <v>0</v>
      </c>
    </row>
    <row r="54" spans="1:4" ht="15.75" x14ac:dyDescent="0.25">
      <c r="A54" s="37" t="s">
        <v>111</v>
      </c>
      <c r="B54" s="10" t="s">
        <v>112</v>
      </c>
      <c r="C54" s="25" t="s">
        <v>113</v>
      </c>
      <c r="D54" s="26">
        <v>2500</v>
      </c>
    </row>
    <row r="55" spans="1:4" ht="15.75" x14ac:dyDescent="0.2">
      <c r="A55" s="5" t="s">
        <v>149</v>
      </c>
      <c r="B55" s="4" t="s">
        <v>150</v>
      </c>
      <c r="C55" s="38" t="s">
        <v>151</v>
      </c>
      <c r="D55" s="18">
        <f>SUM(D56:D57)</f>
        <v>1800</v>
      </c>
    </row>
    <row r="56" spans="1:4" ht="15.75" x14ac:dyDescent="0.25">
      <c r="A56" s="9" t="s">
        <v>114</v>
      </c>
      <c r="B56" s="10" t="s">
        <v>100</v>
      </c>
      <c r="C56" s="25" t="s">
        <v>115</v>
      </c>
      <c r="D56" s="28">
        <v>1000</v>
      </c>
    </row>
    <row r="57" spans="1:4" ht="31.5" x14ac:dyDescent="0.2">
      <c r="A57" s="32" t="s">
        <v>116</v>
      </c>
      <c r="B57" s="10" t="s">
        <v>117</v>
      </c>
      <c r="C57" s="25" t="s">
        <v>118</v>
      </c>
      <c r="D57" s="29">
        <v>800</v>
      </c>
    </row>
    <row r="58" spans="1:4" ht="15.75" x14ac:dyDescent="0.2">
      <c r="A58" s="45" t="s">
        <v>119</v>
      </c>
      <c r="B58" s="46"/>
      <c r="C58" s="47"/>
      <c r="D58" s="39">
        <f>SUM(D6+D22+D31+D38+D55)</f>
        <v>166122.5</v>
      </c>
    </row>
    <row r="59" spans="1:4" ht="47.25" x14ac:dyDescent="0.2">
      <c r="A59" s="5" t="s">
        <v>152</v>
      </c>
      <c r="B59" s="4" t="s">
        <v>153</v>
      </c>
      <c r="C59" s="40" t="s">
        <v>154</v>
      </c>
      <c r="D59" s="29">
        <v>500</v>
      </c>
    </row>
    <row r="60" spans="1:4" ht="15.75" x14ac:dyDescent="0.2">
      <c r="A60" s="45" t="s">
        <v>120</v>
      </c>
      <c r="B60" s="46"/>
      <c r="C60" s="47"/>
      <c r="D60" s="41">
        <f>SUM(D58+D59)</f>
        <v>166622.5</v>
      </c>
    </row>
  </sheetData>
  <mergeCells count="10">
    <mergeCell ref="A58:C58"/>
    <mergeCell ref="A60:C60"/>
    <mergeCell ref="A1:D1"/>
    <mergeCell ref="A2:B2"/>
    <mergeCell ref="A3:B3"/>
    <mergeCell ref="A4:B4"/>
    <mergeCell ref="B51:C51"/>
    <mergeCell ref="C2:D2"/>
    <mergeCell ref="C3:D3"/>
    <mergeCell ref="C4:D4"/>
  </mergeCells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PFP_ORDINARI.xlsx</dc:title>
  <dc:creator>olivieri</dc:creator>
  <cp:lastModifiedBy>Demografici</cp:lastModifiedBy>
  <cp:lastPrinted>2020-03-17T10:36:04Z</cp:lastPrinted>
  <dcterms:created xsi:type="dcterms:W3CDTF">2019-12-16T12:42:28Z</dcterms:created>
  <dcterms:modified xsi:type="dcterms:W3CDTF">2020-10-14T15:46:29Z</dcterms:modified>
</cp:coreProperties>
</file>