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H\tmp\"/>
    </mc:Choice>
  </mc:AlternateContent>
  <bookViews>
    <workbookView xWindow="0" yWindow="0" windowWidth="23040" windowHeight="10656"/>
  </bookViews>
  <sheets>
    <sheet name="Costituzione" sheetId="5" r:id="rId1"/>
  </sheets>
  <definedNames>
    <definedName name="_xlnm.Print_Area" localSheetId="0">Costituzione!$B$1:$G$83</definedName>
  </definedNames>
  <calcPr calcId="152511"/>
</workbook>
</file>

<file path=xl/calcChain.xml><?xml version="1.0" encoding="utf-8"?>
<calcChain xmlns="http://schemas.openxmlformats.org/spreadsheetml/2006/main">
  <c r="D63" i="5" l="1"/>
  <c r="F46" i="5" l="1"/>
  <c r="G46" i="5" l="1"/>
  <c r="D36" i="5" l="1"/>
  <c r="C36" i="5"/>
  <c r="G24" i="5" l="1"/>
  <c r="F23" i="5"/>
  <c r="G25" i="5"/>
  <c r="F18" i="5"/>
  <c r="F33" i="5"/>
  <c r="G33" i="5" s="1"/>
  <c r="G35" i="5"/>
  <c r="G14" i="5"/>
  <c r="G41" i="5" s="1"/>
  <c r="C77" i="5" l="1"/>
  <c r="G22" i="5"/>
  <c r="D78" i="5" s="1"/>
  <c r="C78" i="5"/>
  <c r="G18" i="5"/>
  <c r="C16" i="5"/>
  <c r="C27" i="5"/>
  <c r="F36" i="5"/>
  <c r="D16" i="5"/>
  <c r="F4" i="5" s="1"/>
  <c r="D27" i="5"/>
  <c r="F27" i="5"/>
  <c r="D77" i="5" l="1"/>
  <c r="D80" i="5" s="1"/>
  <c r="D81" i="5" s="1"/>
  <c r="G36" i="5"/>
  <c r="C80" i="5"/>
  <c r="C81" i="5" s="1"/>
  <c r="G27" i="5"/>
  <c r="G4" i="5"/>
  <c r="G16" i="5" s="1"/>
  <c r="F16" i="5"/>
  <c r="F37" i="5"/>
  <c r="C37" i="5"/>
  <c r="C38" i="5" s="1"/>
  <c r="C40" i="5" s="1"/>
  <c r="D37" i="5"/>
  <c r="D38" i="5" s="1"/>
  <c r="D40" i="5" s="1"/>
  <c r="G37" i="5" l="1"/>
  <c r="G38" i="5" s="1"/>
  <c r="F38" i="5"/>
  <c r="F48" i="5" s="1"/>
  <c r="D83" i="5" l="1"/>
  <c r="G48" i="5"/>
  <c r="G40" i="5"/>
  <c r="G42" i="5" s="1"/>
  <c r="G44" i="5" s="1"/>
  <c r="F40" i="5"/>
  <c r="F42" i="5" s="1"/>
  <c r="C83" i="5"/>
  <c r="F44" i="5" l="1"/>
</calcChain>
</file>

<file path=xl/sharedStrings.xml><?xml version="1.0" encoding="utf-8"?>
<sst xmlns="http://schemas.openxmlformats.org/spreadsheetml/2006/main" count="118" uniqueCount="107">
  <si>
    <t>DESCRIZIONE</t>
  </si>
  <si>
    <t>Risorse stabili</t>
  </si>
  <si>
    <t>RISPARMI EX ART. 2 C. 3 D.LGS 165/2001</t>
  </si>
  <si>
    <t>Risorse variabili soggette al limite</t>
  </si>
  <si>
    <t>Totale Risorse variabili soggette al limite</t>
  </si>
  <si>
    <t>Risorse variabili NON soggette al limite</t>
  </si>
  <si>
    <t>Totale Risorse variabili NON soggette al limite</t>
  </si>
  <si>
    <t>TOTALE RISORSE VARIABILE</t>
  </si>
  <si>
    <t>TOTALE RISORSE STABILI</t>
  </si>
  <si>
    <t>(1)</t>
  </si>
  <si>
    <t>(2)</t>
  </si>
  <si>
    <t>(3)</t>
  </si>
  <si>
    <t>(4)</t>
  </si>
  <si>
    <t>Tutti gli importi vanno indicati in euro e al netto degli oneri sociali (contributi ed IRAP) a carico del datore di lavoro.</t>
  </si>
  <si>
    <t>DECURTAZIONI DEL FONDO - PARTE VARIABILE</t>
  </si>
  <si>
    <t>Compensi derivanti da cause con spese compensate.</t>
  </si>
  <si>
    <t>Escluse le poste individuate tra le risorse variabili non soggette al limite.</t>
  </si>
  <si>
    <r>
      <t xml:space="preserve">Costituzione Fondo risorse contrattazione integrativa </t>
    </r>
    <r>
      <rPr>
        <b/>
        <i/>
        <vertAlign val="superscript"/>
        <sz val="14"/>
        <rFont val="Arial"/>
        <family val="2"/>
      </rPr>
      <t>(1)</t>
    </r>
  </si>
  <si>
    <t>(5)</t>
  </si>
  <si>
    <t>(6)</t>
  </si>
  <si>
    <t>(7)</t>
  </si>
  <si>
    <t>Compensi derivanti da cause con vittoria di spese a carico della controparte, acquisite in entrata al bilancio dell'ente.</t>
  </si>
  <si>
    <r>
      <t xml:space="preserve">Sponsorizzazioni, accordi di collaborazione, risorse trasferite dall'ISTAT per il censimento 2011 </t>
    </r>
    <r>
      <rPr>
        <b/>
        <i/>
        <sz val="8"/>
        <rFont val="Arial"/>
        <family val="2"/>
      </rPr>
      <t>ed altre voci rientranti nella disciplina di cui all'art. 43 legge n. 449/1997,</t>
    </r>
    <r>
      <rPr>
        <sz val="8"/>
        <rFont val="Arial"/>
        <family val="2"/>
      </rPr>
      <t xml:space="preserve"> per attività non ordinariamente rese prima dell'entrata in vigore del D.L. n. 78/2010 (Circ. RGS n. 12/2011 pag.5,  n. 16/2012 pag. 129, n. 21/2013 pag.140).</t>
    </r>
  </si>
  <si>
    <t>Sponsorizzazioni, accordi di collaborazione ecc. riferiti ad attività ordinariamente rese prima dell'entrata in vigore del D.L. n. 78/2010.</t>
  </si>
  <si>
    <t xml:space="preserve">TOTALE </t>
  </si>
  <si>
    <t xml:space="preserve">TOTALE  DEPURATO DELLE VOCI NON SOGGETTE AL VINCOLO </t>
  </si>
  <si>
    <r>
      <t xml:space="preserve">INTEGRAZIONE FONDO CCIAA IN EQUILIBRIO FINANZIARIO - </t>
    </r>
    <r>
      <rPr>
        <i/>
        <sz val="6"/>
        <rFont val="Arial"/>
        <family val="2"/>
      </rPr>
      <t>(ART. 15, C.1, lett. N), CCNL 1998-2001)</t>
    </r>
  </si>
  <si>
    <r>
      <t xml:space="preserve">NUOVI SERVIZI E RIORGANIZZAZIONI CON AUMENTO DOTAZIONE ORGANICA - </t>
    </r>
    <r>
      <rPr>
        <i/>
        <sz val="6"/>
        <rFont val="Arial"/>
        <family val="2"/>
      </rPr>
      <t>(ART.15, C.5, CCNL 1998-2001 PARTE VARIABILE)</t>
    </r>
  </si>
  <si>
    <r>
      <t xml:space="preserve">INTEGRAZIONE 1,2% - </t>
    </r>
    <r>
      <rPr>
        <i/>
        <sz val="6"/>
        <rFont val="Arial"/>
        <family val="2"/>
      </rPr>
      <t>(ART. 15, C.2, CCNL 1998-2001)</t>
    </r>
  </si>
  <si>
    <r>
      <t xml:space="preserve">MESSI NOTIFICATORI - </t>
    </r>
    <r>
      <rPr>
        <i/>
        <sz val="6"/>
        <rFont val="Arial"/>
        <family val="2"/>
      </rPr>
      <t>(ART. 54, CCNL 14.9.2000)</t>
    </r>
  </si>
  <si>
    <r>
      <t xml:space="preserve">COMPENSI PROFESSIONALI LEGALI IN RELAZIONE A SENTENZE FAVOREVOLI - </t>
    </r>
    <r>
      <rPr>
        <i/>
        <sz val="6"/>
        <rFont val="Arial"/>
        <family val="2"/>
      </rPr>
      <t>(ART. 27, CCNL 14.9.2000)</t>
    </r>
    <r>
      <rPr>
        <sz val="6"/>
        <rFont val="Arial"/>
        <family val="2"/>
      </rPr>
      <t xml:space="preserve"> </t>
    </r>
    <r>
      <rPr>
        <i/>
        <vertAlign val="superscript"/>
        <sz val="6"/>
        <rFont val="Arial"/>
        <family val="2"/>
      </rPr>
      <t>(4)</t>
    </r>
  </si>
  <si>
    <r>
      <t xml:space="preserve">ECONOMIE FONDO ANNO PRECEDENTE - </t>
    </r>
    <r>
      <rPr>
        <i/>
        <sz val="6"/>
        <rFont val="Arial"/>
        <family val="2"/>
      </rPr>
      <t>(</t>
    </r>
    <r>
      <rPr>
        <i/>
        <sz val="6"/>
        <color indexed="8"/>
        <rFont val="Arial"/>
        <family val="2"/>
      </rPr>
      <t>ART. 17, C.5, CCNL 1998-2001)</t>
    </r>
  </si>
  <si>
    <r>
      <t xml:space="preserve">ECONOMIE FONDO STRAORDINARIO CONFLUITE - </t>
    </r>
    <r>
      <rPr>
        <i/>
        <sz val="6"/>
        <rFont val="Arial"/>
        <family val="2"/>
      </rPr>
      <t>(ART. 14, C.4, CCNL 1998-2001)</t>
    </r>
  </si>
  <si>
    <r>
      <t xml:space="preserve">QUOTE PER LA PROGETTAZIONE - </t>
    </r>
    <r>
      <rPr>
        <i/>
        <sz val="6"/>
        <rFont val="Arial"/>
        <family val="2"/>
      </rPr>
      <t>(ART. 15, C.1 LETT. K), CCNL 1998-2001; ART. 92, CC. 5-6,  D.LGS. 163/2006)</t>
    </r>
  </si>
  <si>
    <r>
      <t xml:space="preserve">COMPENSI PROFESSIONALI LEGALI IN RELAZIONE A SENTENZE FAVOREVOLI - </t>
    </r>
    <r>
      <rPr>
        <i/>
        <sz val="6"/>
        <rFont val="Arial"/>
        <family val="2"/>
      </rPr>
      <t>(ART. 27, CCNL 14/9/2000)</t>
    </r>
    <r>
      <rPr>
        <sz val="6"/>
        <rFont val="Arial"/>
        <family val="2"/>
      </rPr>
      <t xml:space="preserve"> </t>
    </r>
    <r>
      <rPr>
        <i/>
        <vertAlign val="superscript"/>
        <sz val="6"/>
        <rFont val="Arial"/>
        <family val="2"/>
      </rPr>
      <t>(5)</t>
    </r>
  </si>
  <si>
    <r>
      <t>SPONSORIZZAZIONI, ACCORDI DI COLLABORAZIONI, COMPENSI ISTAT,</t>
    </r>
    <r>
      <rPr>
        <i/>
        <sz val="6"/>
        <rFont val="Arial"/>
        <family val="2"/>
      </rPr>
      <t xml:space="preserve"> ECC.</t>
    </r>
    <r>
      <rPr>
        <sz val="6"/>
        <rFont val="Arial"/>
        <family val="2"/>
      </rPr>
      <t xml:space="preserve"> - </t>
    </r>
    <r>
      <rPr>
        <i/>
        <sz val="6"/>
        <rFont val="Arial"/>
        <family val="2"/>
      </rPr>
      <t>(ART. 43, L. 449/1997; ART. 15, C.1, lett. D), CCNL 1998-2001)</t>
    </r>
    <r>
      <rPr>
        <sz val="6"/>
        <rFont val="Arial"/>
        <family val="2"/>
      </rPr>
      <t xml:space="preserve"> </t>
    </r>
    <r>
      <rPr>
        <i/>
        <vertAlign val="superscript"/>
        <sz val="6"/>
        <rFont val="Arial"/>
        <family val="2"/>
      </rPr>
      <t>(6)</t>
    </r>
  </si>
  <si>
    <r>
      <t xml:space="preserve">RISORSE PIANI RAZIONALIZZAZIONE E RIQUALIFICAZIONE SPESA - </t>
    </r>
    <r>
      <rPr>
        <i/>
        <sz val="6"/>
        <rFont val="Arial"/>
        <family val="2"/>
      </rPr>
      <t>(ART. 15, COMMA 1, lett. K); ART. 16, COMMI 4 E 5, DL 98/2011)</t>
    </r>
  </si>
  <si>
    <r>
      <t xml:space="preserve">UNICO IMPORTO CONSOLIDATO ANNO 2003 - </t>
    </r>
    <r>
      <rPr>
        <i/>
        <sz val="6"/>
        <rFont val="Arial"/>
        <family val="2"/>
      </rPr>
      <t>(ART. 31 C.2 CCNL 2002-05)</t>
    </r>
  </si>
  <si>
    <r>
      <t xml:space="preserve">INCREMENTI CCNL 2002-05 - </t>
    </r>
    <r>
      <rPr>
        <i/>
        <sz val="6"/>
        <rFont val="Arial"/>
        <family val="2"/>
      </rPr>
      <t>(ART. 32 CC. 1,2,7)</t>
    </r>
  </si>
  <si>
    <r>
      <t xml:space="preserve">INCREMENTI CCNL 2004-05 - </t>
    </r>
    <r>
      <rPr>
        <i/>
        <sz val="6"/>
        <rFont val="Arial"/>
        <family val="2"/>
      </rPr>
      <t>(ART. 4. CC. 1,4,5 PARTE FISSA)</t>
    </r>
  </si>
  <si>
    <r>
      <t xml:space="preserve">INCREMENTI CCNL 2006-09 - </t>
    </r>
    <r>
      <rPr>
        <i/>
        <sz val="6"/>
        <rFont val="Arial"/>
        <family val="2"/>
      </rPr>
      <t>(ART. 8. CC. 2,5,6,7 PARTE FISSA)</t>
    </r>
  </si>
  <si>
    <r>
      <t xml:space="preserve">RIDETERMINAZIONE PER INCREMENTO STIPENDIO - </t>
    </r>
    <r>
      <rPr>
        <i/>
        <sz val="6"/>
        <rFont val="Arial"/>
        <family val="2"/>
      </rPr>
      <t>(DICHIARAZIONE CONGIUNTA N.14 CCNL 2002-05 - N.1 CCNL 2008-09)</t>
    </r>
  </si>
  <si>
    <r>
      <t xml:space="preserve">INCREMENTO PER RIDUZIONE STABILE STRAORDINARIO - </t>
    </r>
    <r>
      <rPr>
        <i/>
        <sz val="6"/>
        <rFont val="Arial"/>
        <family val="2"/>
      </rPr>
      <t>(ART. 14 C.1 CCNL 1998-2001)</t>
    </r>
  </si>
  <si>
    <r>
      <t xml:space="preserve">INCREMENTO PER PROCESSI DECENTRAMENTO E TRASFERIMENTO FUNZIONI - </t>
    </r>
    <r>
      <rPr>
        <i/>
        <sz val="6"/>
        <rFont val="Arial"/>
        <family val="2"/>
      </rPr>
      <t>(ART.15, C.1, lett. L), CCNL 1998-2001)</t>
    </r>
  </si>
  <si>
    <r>
      <t xml:space="preserve">INCREMENTO PER RIORGANIZZAZIONI CON AUMENTO DOTAZIONE ORGANICA - </t>
    </r>
    <r>
      <rPr>
        <i/>
        <sz val="6"/>
        <rFont val="Arial"/>
        <family val="2"/>
      </rPr>
      <t>(ART.15, C.5, CCNL 1998-2001 PARTE FISSA)</t>
    </r>
  </si>
  <si>
    <r>
      <t xml:space="preserve">RIA E ASSEGNI AD PERSONAM PERSONALE CESSATO - </t>
    </r>
    <r>
      <rPr>
        <i/>
        <sz val="6"/>
        <rFont val="Arial"/>
        <family val="2"/>
      </rPr>
      <t>(ART. 4, C.2, CCNL 2000-01)</t>
    </r>
  </si>
  <si>
    <r>
      <t xml:space="preserve">SPONSORIZZAZIONI, ACCORDI COLLABORAZIONE, ECC. - </t>
    </r>
    <r>
      <rPr>
        <i/>
        <sz val="6"/>
        <rFont val="Arial"/>
        <family val="2"/>
      </rPr>
      <t xml:space="preserve">(ART. 43, L. 449/1997; ART. 15, C.1, lett. D), CCNL 1998-2001) </t>
    </r>
    <r>
      <rPr>
        <i/>
        <vertAlign val="superscript"/>
        <sz val="6"/>
        <rFont val="Arial"/>
        <family val="2"/>
      </rPr>
      <t>(2)</t>
    </r>
  </si>
  <si>
    <r>
      <t xml:space="preserve">RECUPERO EVASIONE ICI - </t>
    </r>
    <r>
      <rPr>
        <i/>
        <sz val="6"/>
        <rFont val="Arial"/>
        <family val="2"/>
      </rPr>
      <t>(ART. 4, C.3, CCNL 2000-2001; ART. 3, C. 57, L.662/1996, ART. 59, C.1, lett. P), D.LGS 446/1997)</t>
    </r>
  </si>
  <si>
    <r>
      <t xml:space="preserve">SPECIFICHE DISPOSIZIONI DI LEGGE - </t>
    </r>
    <r>
      <rPr>
        <i/>
        <sz val="6"/>
        <rFont val="Arial"/>
        <family val="2"/>
      </rPr>
      <t>(ART. 15 C. 1 lett. K) CCNL 1998-01)</t>
    </r>
    <r>
      <rPr>
        <sz val="6"/>
        <rFont val="Arial"/>
        <family val="2"/>
      </rPr>
      <t xml:space="preserve"> </t>
    </r>
    <r>
      <rPr>
        <i/>
        <vertAlign val="superscript"/>
        <sz val="6"/>
        <rFont val="Arial"/>
        <family val="2"/>
      </rPr>
      <t>(3)</t>
    </r>
  </si>
  <si>
    <t>DECURTAZIONI DEL FONDO - P.O. E ALTE PROFESSIONALITA'</t>
  </si>
  <si>
    <t>QUOTA DI EURO 83,20 PERSONALE IN SERVIZIO AL 31/12/2015 (ART.67, C.2, LETT.A)</t>
  </si>
  <si>
    <t>DIFFERENZIALI POSIZIONI DI SVILUPPO (ART.67, COMMA 2 LETT.B)</t>
  </si>
  <si>
    <r>
      <t xml:space="preserve">RIA E ASSEGNI AD PERSONAM PERSONALE CESSATO - </t>
    </r>
    <r>
      <rPr>
        <i/>
        <sz val="6"/>
        <rFont val="Arial"/>
        <family val="2"/>
      </rPr>
      <t>(ART.67, COMMA 2 LETT.C)</t>
    </r>
  </si>
  <si>
    <t>PERSONALE TRASFERITO (ART.67, COMMA 2 LETT.E)</t>
  </si>
  <si>
    <r>
      <t xml:space="preserve">INCREMENTO PER RIDUZIONE STABILE STRAORDINARIO - </t>
    </r>
    <r>
      <rPr>
        <i/>
        <sz val="6"/>
        <rFont val="Arial"/>
        <family val="2"/>
      </rPr>
      <t>(ART.67, COMMA 2 LETT.G)</t>
    </r>
  </si>
  <si>
    <r>
      <t xml:space="preserve">INCREMENTO DOTAZIONE ORGANICA - </t>
    </r>
    <r>
      <rPr>
        <i/>
        <sz val="6"/>
        <rFont val="Arial"/>
        <family val="2"/>
      </rPr>
      <t>(ART.67, COMMA 2 LETT.H)</t>
    </r>
  </si>
  <si>
    <t>FRAZIONI RIA PERSONALE CESSATO  (ART.67, C.32, LETT.D)</t>
  </si>
  <si>
    <t>TOTALE RISORSE VARIABILI</t>
  </si>
  <si>
    <t>IMPORTO P.O E ALTE PROFESSIONALITA'</t>
  </si>
  <si>
    <t>IMPORTO FONDO NON SUPERIORE A QUELLO DELL'ANNO 2016 (7)</t>
  </si>
  <si>
    <t>Riduzione fondo in via permanente</t>
  </si>
  <si>
    <t>DECURTAZIONI RIALLINEAMENTO IMPORTO 2016 (ART.23, comma 2, D.Lgs.75/2017)</t>
  </si>
  <si>
    <t>Riduzione fondo parte variabile</t>
  </si>
  <si>
    <t>UNICO IMPORTO CONSOLIDATO ANNO 2017 (Art.67 CCNL 22/05/2018)</t>
  </si>
  <si>
    <t>Risorse riassorbite ai sensi dell'art.2, co.3, TUPI (ART.67, COMMA 2 LETT.D)</t>
  </si>
  <si>
    <r>
      <t xml:space="preserve">SPONSORIZZAZIONI, ACCORDI COLLABORAZIONE, ECC. - </t>
    </r>
    <r>
      <rPr>
        <i/>
        <sz val="6"/>
        <rFont val="Arial"/>
        <family val="2"/>
      </rPr>
      <t xml:space="preserve">(ART. 43, L. 449/1997; ART. 67, C.3, lett. A), CCNL 2016-2018) </t>
    </r>
    <r>
      <rPr>
        <i/>
        <vertAlign val="superscript"/>
        <sz val="6"/>
        <rFont val="Arial"/>
        <family val="2"/>
      </rPr>
      <t>(2)</t>
    </r>
  </si>
  <si>
    <r>
      <t xml:space="preserve">ECONOMIE FONDO STRAORDINARIO CONFLUITE - </t>
    </r>
    <r>
      <rPr>
        <i/>
        <sz val="6"/>
        <rFont val="Arial"/>
        <family val="2"/>
      </rPr>
      <t>(Art.67,C.3, lett.E) CCNL 2016-2018 e ART. 14, C.4, CCNL 1998-2001)</t>
    </r>
  </si>
  <si>
    <r>
      <t xml:space="preserve">MESSI NOTIFICATORI - </t>
    </r>
    <r>
      <rPr>
        <i/>
        <sz val="6"/>
        <rFont val="Arial"/>
        <family val="2"/>
      </rPr>
      <t>(Art.67, C.3, lett.F) CCNL 20116-2018;ART. 54, CCNL 14.9.2000)</t>
    </r>
  </si>
  <si>
    <r>
      <t xml:space="preserve">INTEGRAZIONE 1,2% - </t>
    </r>
    <r>
      <rPr>
        <i/>
        <sz val="6"/>
        <rFont val="Arial"/>
        <family val="2"/>
      </rPr>
      <t>(Art.67, C.4, CCNL 216-2018;ART. 15, C.2, CCNL 1998-2001)</t>
    </r>
  </si>
  <si>
    <t>SERVIZI AGGIUNTIVI E DI MANTENIMENTO (ART.56-QUATER, C.1,LETT.C ed altri servizi aggiuntivi; EX ART.15 C. 5 CCNL 98-01)</t>
  </si>
  <si>
    <t>QUOTA PARTE PERSONALE TRASFERITO NELL'ANNO (ART.67, C.3, LETT.K) CCNL 2016-2018)</t>
  </si>
  <si>
    <r>
      <t xml:space="preserve">SPECIFICHE DISPOSIZIONI DI LEGGE - </t>
    </r>
    <r>
      <rPr>
        <i/>
        <sz val="6"/>
        <rFont val="Arial"/>
        <family val="2"/>
      </rPr>
      <t>(ART.67, C.3, LETT.C) CCNL 2016-2018)</t>
    </r>
    <r>
      <rPr>
        <sz val="6"/>
        <rFont val="Arial"/>
        <family val="2"/>
      </rPr>
      <t xml:space="preserve"> </t>
    </r>
    <r>
      <rPr>
        <i/>
        <vertAlign val="superscript"/>
        <sz val="6"/>
        <rFont val="Arial"/>
        <family val="2"/>
      </rPr>
      <t>(3) e (4)</t>
    </r>
  </si>
  <si>
    <r>
      <t xml:space="preserve">ECONOMIE FONDO ANNO PRECEDENTE - </t>
    </r>
    <r>
      <rPr>
        <i/>
        <sz val="6"/>
        <rFont val="Arial"/>
        <family val="2"/>
      </rPr>
      <t xml:space="preserve">(Art. 68, co. 1, ultimo periodo; </t>
    </r>
    <r>
      <rPr>
        <i/>
        <sz val="6"/>
        <color indexed="8"/>
        <rFont val="Arial"/>
        <family val="2"/>
      </rPr>
      <t>ART. 17, C.5, CCNL 1998-2001)</t>
    </r>
  </si>
  <si>
    <r>
      <t xml:space="preserve">RISORSE PIANI RAZIONALIZZAZIONE E RIQUALIFICAZIONE SPESA - </t>
    </r>
    <r>
      <rPr>
        <i/>
        <sz val="6"/>
        <rFont val="Arial"/>
        <family val="2"/>
      </rPr>
      <t>(Art.67, co. 3, lett. B) CCNL 216-2018; ART. 16, COMMI 4 E 5, DL 98/2011) (*)</t>
    </r>
  </si>
  <si>
    <r>
      <t xml:space="preserve">RISORSE PIANI RAZIONALIZZAZIONE E RIQUALIFICAZIONE SPESA - </t>
    </r>
    <r>
      <rPr>
        <i/>
        <sz val="6"/>
        <rFont val="Arial"/>
        <family val="2"/>
      </rPr>
      <t>(ART. 16, COMMI 4 E 5, DL 98/2011) (*)</t>
    </r>
  </si>
  <si>
    <t xml:space="preserve">(*) </t>
  </si>
  <si>
    <r>
      <t xml:space="preserve">COMPENSI PROFESSIONALI LEGALI IN RELAZIONE A SENTENZE FAVOREVOLI - </t>
    </r>
    <r>
      <rPr>
        <i/>
        <sz val="6"/>
        <rFont val="Arial"/>
        <family val="2"/>
      </rPr>
      <t>(ART. 27, CCNL 14/9/2000)</t>
    </r>
    <r>
      <rPr>
        <sz val="6"/>
        <rFont val="Arial"/>
        <family val="2"/>
      </rPr>
      <t xml:space="preserve"> </t>
    </r>
    <r>
      <rPr>
        <i/>
        <vertAlign val="superscript"/>
        <sz val="6"/>
        <rFont val="Arial"/>
        <family val="2"/>
      </rPr>
      <t>(5) (*)</t>
    </r>
  </si>
  <si>
    <t>Resterà da verificare se i piani di razionalizzaizone della spesa e i compensi dell'avocatura interna previsti dal CCNL 2016-2018 saranno ancora considerati esclusi</t>
  </si>
  <si>
    <t>TOTALE RISORSE DESTINATE</t>
  </si>
  <si>
    <t>INDENNITÀ DI COMPARTO QUOTA CARICO FONDO (art.68, co.1, CCNL 2016-2018)</t>
  </si>
  <si>
    <t>PROGRESSIONI ORIZZONTALI (art.68, co.1, CCNL 2016-2018)</t>
  </si>
  <si>
    <t>PERSONALE EDUCATIVO ASILI NIDO (art.68, co. 1, CCNL 2016-2018)</t>
  </si>
  <si>
    <t xml:space="preserve">INDENNITA' EX VIII° NON TITOLARI DI POSIZIONE ORGANIZZATIVA (art.68, co.1, CCNL 216-2018) </t>
  </si>
  <si>
    <t>A partire dal primo contratto integrativo successivo alla stipulazione del presente CCNL</t>
  </si>
  <si>
    <t>PERFORMACE ORGANIZZATIVA (art.68, co.2, lett.a) CCNL 2016-2018)</t>
  </si>
  <si>
    <t>PERFORMANCE INDIVIDUALE (art.68, co.2, lett.b) CCNL 2016-2018)</t>
  </si>
  <si>
    <t>DISAGIO, RISCHIO, MANEGGIO VALORI (art.68, co.2, lett.c) CCNL 2016-2018; art.70-bis, CCNL 2016-2018) (1)</t>
  </si>
  <si>
    <t>INDENNITÀ TURNO, REPERIBILITA' E GIORNATA FESTIVA (art.68, co.2, lett.d) CCNL 2016-2018)</t>
  </si>
  <si>
    <t>SPECIFICHE RESPONSABILITA' (art.68, co.2, lett.e) CCNL 2016-2018;Art.70-quinques CCNL 216-2018)</t>
  </si>
  <si>
    <t>INDENNITA' DI FUNZIONE E SERVIZIO ESTERNO (art.68, co.2, lett.f) CCNL 2016-2018; artt.56-sexies e 56-quater)</t>
  </si>
  <si>
    <t>COMPENSI SPECIFICHE DISPOSIZIONI DI LEGGE (art.68, co.2, lett.g) CCNL 2016-2018)</t>
  </si>
  <si>
    <t>COMPENSI MESSI NOTIFICATORI (art.68, co.2, lett.h) CCNL 2016-2018</t>
  </si>
  <si>
    <t>PROGRESSIONI ECONOMICHE DELL'ANNO (art.68, co.2, lett.j) CCNL 2016-2018</t>
  </si>
  <si>
    <t>Totale</t>
  </si>
  <si>
    <t>Totale destinazioni fisse e vincolate (a)</t>
  </si>
  <si>
    <t>Totale art.67, co. 3, lett. a) + b) + d) + e) + h)</t>
  </si>
  <si>
    <r>
      <t xml:space="preserve">QUOTE INCENTIVI FUNZIONI TECNICHE - </t>
    </r>
    <r>
      <rPr>
        <i/>
        <sz val="6"/>
        <rFont val="Arial"/>
        <family val="2"/>
      </rPr>
      <t>(Corte dei conti, Sezione Autonomie)</t>
    </r>
  </si>
  <si>
    <t>Totale C)  - da verificare con le risorse di cui all'art.67, co. 3, lett. a) + b) + d) + e) + h)</t>
  </si>
  <si>
    <t>Differenza per risorse variabili o fisse per progressioni nell'anno (b)</t>
  </si>
  <si>
    <r>
      <rPr>
        <b/>
        <u/>
        <sz val="11"/>
        <color theme="1"/>
        <rFont val="Calibri"/>
        <family val="2"/>
        <scheme val="minor"/>
      </rPr>
      <t>LEGENDA</t>
    </r>
    <r>
      <rPr>
        <sz val="11"/>
        <color theme="1"/>
        <rFont val="Calibri"/>
        <family val="2"/>
        <scheme val="minor"/>
      </rPr>
      <t xml:space="preserve">:
Avuto riguardo agli importi evidenziati nella dichiarazione congiunta n.5 indicati nella tabella gli stessi saranno disponibili una volta sciolto il dubbio della Corte pugliese.
IN MERITO AGLI INCENTIVI PER LA PROGETTAZIONE (OSSIA PER LE ATTIVITA' SVOLTE FINO ALL'ENTRATA IN VIGORE DEL D.LGS.50/2016) TALI INCENTIVI SONO DA CONSIDERARE FUORI DAL FONDO. PER GLI INCENTIVI PER FUNZIONI TECNICHE DI LAVORI, SERVIZI E FORNITURE GLI STESSI SARANNO ALLOCATI FUORI DEL FONDO E CONSIDERATI ALL'INTERNO DEI QUADRI ECONOMICI DELLE SOLE OPERE, SERVIZI E FORNITURE AGGIUDIGATE CON GARA SECONDO I CRITERI CHE SARANNO DEFINITI IN DELEGAZIONE TRATTANTE E SULLA BASE DEL REGOLAMENTO CHE SARA' APPROVATO DAL COMUNE DI FROSINONE. PERTANTO. GLI IMPORTI ISCRITTI NEL FONDO PER L'ANNO 2018 SI RIFERISCONO AI SOLI INCENTIVI DELLA PROGETTAZIONE ANTECEDENTI AL D.LGS.50/2016 ANCORA NON LIQUIDATI.  
</t>
    </r>
    <r>
      <rPr>
        <b/>
        <i/>
        <sz val="11"/>
        <color theme="1"/>
        <rFont val="Calibri"/>
        <family val="2"/>
        <scheme val="minor"/>
      </rPr>
      <t>Resta da verificare se i piani di razionalizzazione inseriti tra le risorse variabili nel fondo, nel nuovo contratto 2016-2018, resteranno esclusi o meno dal fondo, in quanto milita per una loro inclusione le disposizioni dello stesso contratto di cui all'art.67, comma 7 secondo cui "</t>
    </r>
    <r>
      <rPr>
        <b/>
        <sz val="11"/>
        <color theme="1"/>
        <rFont val="Calibri"/>
        <family val="2"/>
        <scheme val="minor"/>
      </rPr>
      <t>La quantificazione del Fondo delle risorse decentrate e di quelle destinate agli incarichi di posizione organizzativa, di cui all’art. 15, comma 5, deve comunque avvenire, complessivamente, nel rispetto dell’art. 23, comma 2 del D. Lgs. n. 75/2017"</t>
    </r>
    <r>
      <rPr>
        <b/>
        <i/>
        <sz val="11"/>
        <color theme="1"/>
        <rFont val="Calibri"/>
        <family val="2"/>
        <scheme val="minor"/>
      </rPr>
      <t>. Discorso identico per quanto riguarda i compensi per gli avvocati comunali, di cui il contratto rinvia ad una commissione la definizione differenziata del loro trattamento economico, ma al momento inseriti all'interno delle risorse da specifiche disposizioni di legge (anche se obbligatorie).</t>
    </r>
  </si>
  <si>
    <t>Controllo limite 2016 (d.l. semplificazioni)</t>
  </si>
  <si>
    <t>I totali vanno adeguati al limite del fondo dell'anno 2016 ai sensi dell'art.23, comma 2 del d. lgs. n. 75/2017 al netto delle risorse di cui all'art.67, co. 2, lett. a) e b)</t>
  </si>
  <si>
    <t xml:space="preserve">Importi inseriti in dichiarazione congiunta n.5 (art.67, co. 2, lett. a) e b) ) </t>
  </si>
  <si>
    <t>Importo da inserire a bilancio</t>
  </si>
  <si>
    <t>IPOTESI UTILIZZAZIONE DEL FONDO - ANNO 2019</t>
  </si>
  <si>
    <t>INCENTIVI TRIBUTARI - LEGGE n.145/2018 - ART.1 COMMA 1091</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</si>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</sst>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quot;€&quot;\ #,##0.00;[Red]\-&quot;€&quot;\ #,##0.00"/>
    <numFmt numFmtId="43" formatCode="_-* #,##0.00_-;\-* #,##0.00_-;_-* &quot;-&quot;??_-;_-@_-"/>
    <numFmt numFmtId="164" formatCode="#,###"/>
    <numFmt numFmtId="165" formatCode="#,##0_ ;\-#,##0\ "/>
    <numFmt numFmtId="166" formatCode="0_ ;\-0\ "/>
    <numFmt numFmtId="167" formatCode="_-* #,##0_-;\-* #,##0_-;_-* &quot;-&quot;??_-;_-@_-"/>
    <numFmt numFmtId="168" formatCode="_-* #,##0.0000000_-;\-* #,##0.0000000_-;_-* &quot;-&quot;??_-;_-@_-"/>
  </numFmts>
  <fonts count="38" x14ac:knownFonts="1">
    <font>
      <sz val="11"/>
      <color theme="1"/>
      <name val="Calibri"/>
      <family val="2"/>
      <scheme val="minor"/>
    </font>
    <font>
      <b/>
      <sz val="10"/>
      <name val="Arial"/>
      <family val="2"/>
    </font>
    <font>
      <i/>
      <sz val="10"/>
      <name val="Arial"/>
      <family val="2"/>
    </font>
    <font>
      <b/>
      <sz val="14"/>
      <name val="Arial"/>
      <family val="2"/>
    </font>
    <font>
      <sz val="11"/>
      <color indexed="8"/>
      <name val="Arial"/>
      <family val="2"/>
    </font>
    <font>
      <sz val="10"/>
      <color indexed="8"/>
      <name val="Arial"/>
      <family val="2"/>
    </font>
    <font>
      <sz val="9"/>
      <color indexed="8"/>
      <name val="Arial"/>
      <family val="2"/>
    </font>
    <font>
      <sz val="11"/>
      <color indexed="8"/>
      <name val="Calibri"/>
      <family val="2"/>
    </font>
    <font>
      <b/>
      <sz val="11"/>
      <name val="Arial"/>
      <family val="2"/>
    </font>
    <font>
      <b/>
      <i/>
      <sz val="11"/>
      <name val="Arial"/>
      <family val="2"/>
    </font>
    <font>
      <b/>
      <i/>
      <vertAlign val="superscript"/>
      <sz val="14"/>
      <name val="Arial"/>
      <family val="2"/>
    </font>
    <font>
      <sz val="8"/>
      <name val="Arial"/>
      <family val="2"/>
    </font>
    <font>
      <b/>
      <i/>
      <sz val="8"/>
      <name val="Arial"/>
      <family val="2"/>
    </font>
    <font>
      <sz val="8"/>
      <color indexed="8"/>
      <name val="Arial"/>
      <family val="2"/>
    </font>
    <font>
      <sz val="11"/>
      <color theme="1"/>
      <name val="Calibri"/>
      <family val="2"/>
      <scheme val="minor"/>
    </font>
    <font>
      <b/>
      <sz val="10"/>
      <color theme="5"/>
      <name val="Arial"/>
      <family val="2"/>
    </font>
    <font>
      <i/>
      <vertAlign val="superscript"/>
      <sz val="11"/>
      <color theme="1"/>
      <name val="Arial"/>
      <family val="2"/>
    </font>
    <font>
      <b/>
      <sz val="8"/>
      <color theme="5"/>
      <name val="Arial"/>
      <family val="2"/>
    </font>
    <font>
      <sz val="6"/>
      <name val="Arial"/>
      <family val="2"/>
    </font>
    <font>
      <i/>
      <sz val="6"/>
      <name val="Arial"/>
      <family val="2"/>
    </font>
    <font>
      <i/>
      <vertAlign val="superscript"/>
      <sz val="6"/>
      <name val="Arial"/>
      <family val="2"/>
    </font>
    <font>
      <b/>
      <sz val="6"/>
      <color theme="5"/>
      <name val="Arial"/>
      <family val="2"/>
    </font>
    <font>
      <b/>
      <i/>
      <sz val="6"/>
      <name val="Arial"/>
      <family val="2"/>
    </font>
    <font>
      <i/>
      <sz val="6"/>
      <color indexed="8"/>
      <name val="Arial"/>
      <family val="2"/>
    </font>
    <font>
      <sz val="6"/>
      <color indexed="8"/>
      <name val="Arial"/>
      <family val="2"/>
    </font>
    <font>
      <b/>
      <sz val="6"/>
      <name val="Arial"/>
      <family val="2"/>
    </font>
    <font>
      <b/>
      <sz val="11"/>
      <color indexed="8"/>
      <name val="Arial"/>
      <family val="2"/>
    </font>
    <font>
      <b/>
      <sz val="11"/>
      <color theme="1"/>
      <name val="Calibri"/>
      <family val="2"/>
      <scheme val="minor"/>
    </font>
    <font>
      <sz val="8"/>
      <color theme="1"/>
      <name val="Arial"/>
      <family val="2"/>
    </font>
    <font>
      <b/>
      <i/>
      <sz val="8"/>
      <color theme="1"/>
      <name val="Arial"/>
      <family val="2"/>
    </font>
    <font>
      <b/>
      <i/>
      <vertAlign val="superscript"/>
      <sz val="11"/>
      <color theme="1"/>
      <name val="Arial"/>
      <family val="2"/>
    </font>
    <font>
      <b/>
      <u/>
      <sz val="11"/>
      <color theme="1"/>
      <name val="Calibri"/>
      <family val="2"/>
      <scheme val="minor"/>
    </font>
    <font>
      <b/>
      <i/>
      <sz val="11"/>
      <color theme="1"/>
      <name val="Calibri"/>
      <family val="2"/>
      <scheme val="minor"/>
    </font>
    <font>
      <sz val="9"/>
      <name val="Arial"/>
      <family val="2"/>
    </font>
    <font>
      <sz val="10"/>
      <name val="Arial"/>
      <family val="2"/>
    </font>
    <font>
      <b/>
      <i/>
      <sz val="10"/>
      <name val="Arial"/>
      <family val="2"/>
    </font>
    <font>
      <sz val="8"/>
      <color theme="1"/>
      <name val="Calibri"/>
      <family val="2"/>
      <scheme val="minor"/>
    </font>
    <font>
      <b/>
      <sz val="14"/>
      <color theme="1"/>
      <name val="Calibri"/>
      <family val="2"/>
      <scheme val="minor"/>
    </font>
  </fonts>
  <fills count="10">
    <fill>
      <patternFill patternType="none"/>
    </fill>
    <fill>
      <patternFill patternType="gray125"/>
    </fill>
    <fill>
      <patternFill patternType="solid">
        <fgColor indexed="13"/>
        <bgColor indexed="64"/>
      </patternFill>
    </fill>
    <fill>
      <patternFill patternType="solid">
        <fgColor theme="6" tint="0.59999389629810485"/>
        <bgColor indexed="64"/>
      </patternFill>
    </fill>
    <fill>
      <patternFill patternType="solid">
        <fgColor rgb="FFFFFF66"/>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indexed="11"/>
        <bgColor indexed="64"/>
      </patternFill>
    </fill>
    <fill>
      <patternFill patternType="solid">
        <fgColor indexed="43"/>
        <bgColor indexed="64"/>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7" fillId="0" borderId="0" applyFont="0" applyFill="0" applyBorder="0" applyAlignment="0" applyProtection="0"/>
  </cellStyleXfs>
  <cellXfs count="92">
    <xf numFmtId="0" fontId="0" fillId="0" borderId="0" xfId="0"/>
    <xf numFmtId="0" fontId="0" fillId="0" borderId="0" xfId="0" applyAlignment="1">
      <alignment vertical="center"/>
    </xf>
    <xf numFmtId="164" fontId="0" fillId="0" borderId="0" xfId="0" applyNumberFormat="1" applyAlignment="1">
      <alignment vertical="center"/>
    </xf>
    <xf numFmtId="0" fontId="6" fillId="0" borderId="0" xfId="0" applyFont="1" applyAlignment="1">
      <alignment vertical="center"/>
    </xf>
    <xf numFmtId="165" fontId="2" fillId="0" borderId="1" xfId="1" applyNumberFormat="1" applyFont="1" applyBorder="1" applyAlignment="1">
      <alignment horizontal="left" vertical="center"/>
    </xf>
    <xf numFmtId="165" fontId="5" fillId="0" borderId="1" xfId="1" applyNumberFormat="1" applyFont="1" applyBorder="1" applyAlignment="1">
      <alignment vertical="center"/>
    </xf>
    <xf numFmtId="165" fontId="4" fillId="0" borderId="0" xfId="1" applyNumberFormat="1" applyFont="1" applyAlignment="1">
      <alignment vertical="center"/>
    </xf>
    <xf numFmtId="165" fontId="14" fillId="0" borderId="0" xfId="1" applyNumberFormat="1" applyFont="1" applyAlignment="1">
      <alignment vertical="center"/>
    </xf>
    <xf numFmtId="165" fontId="8" fillId="0" borderId="0" xfId="1" applyNumberFormat="1" applyFont="1" applyAlignment="1">
      <alignment vertical="center"/>
    </xf>
    <xf numFmtId="0" fontId="9" fillId="0" borderId="1" xfId="0" applyFont="1" applyBorder="1" applyAlignment="1">
      <alignment horizontal="left" vertical="center"/>
    </xf>
    <xf numFmtId="0" fontId="8" fillId="0" borderId="0" xfId="0" applyFont="1" applyAlignment="1">
      <alignment horizontal="right" vertical="center"/>
    </xf>
    <xf numFmtId="0" fontId="8" fillId="3" borderId="2" xfId="0" applyFont="1" applyFill="1" applyBorder="1" applyAlignment="1">
      <alignment horizontal="centerContinuous" vertical="center"/>
    </xf>
    <xf numFmtId="166" fontId="8" fillId="3" borderId="2" xfId="1" applyNumberFormat="1" applyFont="1" applyFill="1" applyBorder="1" applyAlignment="1">
      <alignment horizontal="centerContinuous" vertical="center"/>
    </xf>
    <xf numFmtId="0" fontId="8" fillId="0" borderId="0" xfId="0" applyFont="1" applyAlignment="1">
      <alignment horizontal="right" vertical="center" wrapText="1" indent="1"/>
    </xf>
    <xf numFmtId="167" fontId="5" fillId="0" borderId="2" xfId="1" applyNumberFormat="1" applyFont="1" applyBorder="1" applyAlignment="1" applyProtection="1">
      <alignment vertical="center"/>
      <protection locked="0"/>
    </xf>
    <xf numFmtId="43" fontId="1" fillId="2" borderId="2" xfId="1" applyFont="1" applyFill="1" applyBorder="1" applyAlignment="1">
      <alignment vertical="center"/>
    </xf>
    <xf numFmtId="167" fontId="1" fillId="4" borderId="4" xfId="1" applyNumberFormat="1" applyFont="1" applyFill="1" applyBorder="1" applyAlignment="1">
      <alignment vertical="center"/>
    </xf>
    <xf numFmtId="167" fontId="1" fillId="2" borderId="4" xfId="1" applyNumberFormat="1" applyFont="1" applyFill="1" applyBorder="1" applyAlignment="1">
      <alignment vertical="center"/>
    </xf>
    <xf numFmtId="167" fontId="8" fillId="2" borderId="5" xfId="1" applyNumberFormat="1" applyFont="1" applyFill="1" applyBorder="1" applyAlignment="1">
      <alignment horizontal="right" vertical="center"/>
    </xf>
    <xf numFmtId="49" fontId="16" fillId="0" borderId="0" xfId="0" applyNumberFormat="1" applyFont="1" applyAlignment="1">
      <alignment horizontal="right" vertical="center"/>
    </xf>
    <xf numFmtId="0" fontId="11" fillId="0" borderId="0" xfId="0" applyFont="1" applyAlignment="1">
      <alignment vertical="center"/>
    </xf>
    <xf numFmtId="0" fontId="13" fillId="0" borderId="0" xfId="0" applyFont="1" applyAlignment="1">
      <alignment vertical="center"/>
    </xf>
    <xf numFmtId="49" fontId="16" fillId="0" borderId="0" xfId="0" applyNumberFormat="1" applyFont="1" applyAlignment="1">
      <alignment horizontal="right" vertical="top"/>
    </xf>
    <xf numFmtId="166" fontId="8" fillId="3" borderId="2" xfId="1" applyNumberFormat="1" applyFont="1" applyFill="1" applyBorder="1" applyAlignment="1">
      <alignment horizontal="center" vertical="center"/>
    </xf>
    <xf numFmtId="49" fontId="17" fillId="0" borderId="2" xfId="0" applyNumberFormat="1" applyFont="1" applyBorder="1" applyAlignment="1">
      <alignment horizontal="right" vertical="center" indent="1"/>
    </xf>
    <xf numFmtId="0" fontId="12" fillId="2" borderId="3" xfId="0" applyFont="1" applyFill="1" applyBorder="1" applyAlignment="1">
      <alignment horizontal="right" vertical="center" indent="1"/>
    </xf>
    <xf numFmtId="0" fontId="12" fillId="0" borderId="1" xfId="0" applyFont="1" applyBorder="1" applyAlignment="1">
      <alignment horizontal="left" vertical="center"/>
    </xf>
    <xf numFmtId="49" fontId="18" fillId="0" borderId="2" xfId="0" applyNumberFormat="1" applyFont="1" applyBorder="1" applyAlignment="1">
      <alignment horizontal="left" vertical="center" indent="1"/>
    </xf>
    <xf numFmtId="49" fontId="21" fillId="0" borderId="2" xfId="0" applyNumberFormat="1" applyFont="1" applyBorder="1" applyAlignment="1">
      <alignment horizontal="right" vertical="center" indent="1"/>
    </xf>
    <xf numFmtId="0" fontId="19" fillId="4" borderId="2" xfId="0" applyFont="1" applyFill="1" applyBorder="1" applyAlignment="1">
      <alignment horizontal="right" vertical="center" indent="1"/>
    </xf>
    <xf numFmtId="0" fontId="22" fillId="0" borderId="1" xfId="0" applyFont="1" applyBorder="1" applyAlignment="1">
      <alignment horizontal="left" vertical="center"/>
    </xf>
    <xf numFmtId="0" fontId="19" fillId="4" borderId="4" xfId="0" applyFont="1" applyFill="1" applyBorder="1" applyAlignment="1">
      <alignment horizontal="right" vertical="center" indent="1"/>
    </xf>
    <xf numFmtId="0" fontId="22" fillId="2" borderId="2" xfId="0" applyFont="1" applyFill="1" applyBorder="1" applyAlignment="1">
      <alignment horizontal="right" vertical="center" indent="1"/>
    </xf>
    <xf numFmtId="167" fontId="24" fillId="0" borderId="2" xfId="1" applyNumberFormat="1" applyFont="1" applyBorder="1" applyAlignment="1" applyProtection="1">
      <alignment vertical="center"/>
      <protection locked="0"/>
    </xf>
    <xf numFmtId="43" fontId="25" fillId="2" borderId="2" xfId="1" applyFont="1" applyFill="1" applyBorder="1" applyAlignment="1">
      <alignment vertical="center"/>
    </xf>
    <xf numFmtId="49" fontId="17" fillId="0" borderId="3" xfId="0" applyNumberFormat="1" applyFont="1" applyBorder="1" applyAlignment="1">
      <alignment horizontal="right" vertical="center" indent="1"/>
    </xf>
    <xf numFmtId="49" fontId="18" fillId="0" borderId="2" xfId="0" applyNumberFormat="1" applyFont="1" applyBorder="1" applyAlignment="1">
      <alignment vertical="center"/>
    </xf>
    <xf numFmtId="0" fontId="8" fillId="0" borderId="0" xfId="0" applyFont="1" applyAlignment="1">
      <alignment horizontal="right" vertical="center" indent="1"/>
    </xf>
    <xf numFmtId="165" fontId="26" fillId="0" borderId="0" xfId="1" applyNumberFormat="1" applyFont="1" applyAlignment="1">
      <alignment horizontal="right" vertical="center"/>
    </xf>
    <xf numFmtId="167" fontId="1" fillId="2" borderId="2" xfId="1" applyNumberFormat="1" applyFont="1" applyFill="1" applyBorder="1" applyAlignment="1">
      <alignment vertical="center"/>
    </xf>
    <xf numFmtId="165" fontId="4" fillId="0" borderId="2" xfId="1" applyNumberFormat="1" applyFont="1" applyBorder="1" applyAlignment="1">
      <alignment vertical="center"/>
    </xf>
    <xf numFmtId="167" fontId="24" fillId="0" borderId="2" xfId="1" applyNumberFormat="1" applyFont="1" applyBorder="1" applyAlignment="1" applyProtection="1">
      <alignment horizontal="left" vertical="center"/>
      <protection locked="0"/>
    </xf>
    <xf numFmtId="167" fontId="0" fillId="0" borderId="0" xfId="0" applyNumberFormat="1" applyAlignment="1">
      <alignment vertical="center"/>
    </xf>
    <xf numFmtId="165" fontId="26" fillId="0" borderId="2" xfId="1" applyNumberFormat="1" applyFont="1" applyBorder="1" applyAlignment="1">
      <alignment horizontal="left" vertical="center"/>
    </xf>
    <xf numFmtId="0" fontId="27" fillId="0" borderId="0" xfId="0" applyFont="1" applyAlignment="1">
      <alignment vertical="center"/>
    </xf>
    <xf numFmtId="165" fontId="26" fillId="0" borderId="2" xfId="1" applyNumberFormat="1" applyFont="1" applyBorder="1" applyAlignment="1">
      <alignment vertical="center"/>
    </xf>
    <xf numFmtId="167" fontId="24" fillId="5" borderId="2" xfId="1" applyNumberFormat="1" applyFont="1" applyFill="1" applyBorder="1" applyAlignment="1" applyProtection="1">
      <alignment vertical="center"/>
      <protection locked="0"/>
    </xf>
    <xf numFmtId="167" fontId="5" fillId="5" borderId="2" xfId="1" applyNumberFormat="1" applyFont="1" applyFill="1" applyBorder="1" applyAlignment="1" applyProtection="1">
      <alignment vertical="center"/>
      <protection locked="0"/>
    </xf>
    <xf numFmtId="167" fontId="5" fillId="6" borderId="2" xfId="1" applyNumberFormat="1" applyFont="1" applyFill="1" applyBorder="1" applyAlignment="1" applyProtection="1">
      <alignment vertical="center"/>
      <protection locked="0"/>
    </xf>
    <xf numFmtId="167" fontId="15" fillId="6" borderId="2" xfId="1" applyNumberFormat="1" applyFont="1" applyFill="1" applyBorder="1" applyAlignment="1" applyProtection="1">
      <alignment vertical="center"/>
      <protection locked="0"/>
    </xf>
    <xf numFmtId="167" fontId="8" fillId="5" borderId="2" xfId="1" applyNumberFormat="1" applyFont="1" applyFill="1" applyBorder="1" applyAlignment="1">
      <alignment vertical="center"/>
    </xf>
    <xf numFmtId="167" fontId="8" fillId="5" borderId="7" xfId="1" applyNumberFormat="1" applyFont="1" applyFill="1" applyBorder="1" applyAlignment="1">
      <alignment vertical="center"/>
    </xf>
    <xf numFmtId="167" fontId="8" fillId="5" borderId="8" xfId="1" applyNumberFormat="1" applyFont="1" applyFill="1" applyBorder="1" applyAlignment="1">
      <alignment horizontal="right" vertical="center"/>
    </xf>
    <xf numFmtId="165" fontId="4" fillId="5" borderId="2" xfId="1" applyNumberFormat="1" applyFont="1" applyFill="1" applyBorder="1" applyAlignment="1">
      <alignment vertical="center"/>
    </xf>
    <xf numFmtId="0" fontId="28" fillId="0" borderId="0" xfId="0" applyFont="1" applyAlignment="1">
      <alignment vertical="center"/>
    </xf>
    <xf numFmtId="0" fontId="29" fillId="0" borderId="0" xfId="0" applyFont="1" applyAlignment="1">
      <alignment vertical="center"/>
    </xf>
    <xf numFmtId="49" fontId="30" fillId="0" borderId="0" xfId="0" applyNumberFormat="1" applyFont="1" applyAlignment="1">
      <alignment horizontal="right" vertical="center"/>
    </xf>
    <xf numFmtId="49" fontId="33" fillId="0" borderId="2" xfId="0" applyNumberFormat="1" applyFont="1" applyBorder="1" applyAlignment="1">
      <alignment horizontal="left" vertical="center" indent="1"/>
    </xf>
    <xf numFmtId="0" fontId="2" fillId="9" borderId="2" xfId="0" applyFont="1" applyFill="1" applyBorder="1" applyAlignment="1">
      <alignment horizontal="right" vertical="center" indent="1"/>
    </xf>
    <xf numFmtId="0" fontId="8" fillId="0" borderId="17" xfId="0" applyFont="1" applyBorder="1" applyAlignment="1">
      <alignment horizontal="right" vertical="center" indent="1"/>
    </xf>
    <xf numFmtId="0" fontId="8" fillId="8" borderId="7" xfId="0" applyFont="1" applyFill="1" applyBorder="1" applyAlignment="1">
      <alignment horizontal="centerContinuous" vertical="center"/>
    </xf>
    <xf numFmtId="166" fontId="8" fillId="8" borderId="7" xfId="1" applyNumberFormat="1" applyFont="1" applyFill="1" applyBorder="1" applyAlignment="1">
      <alignment horizontal="center" vertical="center"/>
    </xf>
    <xf numFmtId="0" fontId="26" fillId="8" borderId="7" xfId="0" applyFont="1" applyFill="1" applyBorder="1" applyAlignment="1">
      <alignment horizontal="center"/>
    </xf>
    <xf numFmtId="0" fontId="35" fillId="9" borderId="2" xfId="0" applyFont="1" applyFill="1" applyBorder="1" applyAlignment="1">
      <alignment horizontal="right" vertical="center" indent="1"/>
    </xf>
    <xf numFmtId="49" fontId="33" fillId="0" borderId="2" xfId="0" applyNumberFormat="1" applyFont="1" applyBorder="1" applyAlignment="1">
      <alignment horizontal="left" vertical="center" wrapText="1" indent="1"/>
    </xf>
    <xf numFmtId="167" fontId="34" fillId="6" borderId="2" xfId="1" applyNumberFormat="1" applyFont="1" applyFill="1" applyBorder="1" applyAlignment="1" applyProtection="1">
      <alignment vertical="center"/>
      <protection locked="0"/>
    </xf>
    <xf numFmtId="167" fontId="1" fillId="5" borderId="2" xfId="1" applyNumberFormat="1" applyFont="1" applyFill="1" applyBorder="1" applyAlignment="1">
      <alignment vertical="center"/>
    </xf>
    <xf numFmtId="0" fontId="0" fillId="0" borderId="0" xfId="0" quotePrefix="1" applyAlignment="1">
      <alignment vertical="center"/>
    </xf>
    <xf numFmtId="0" fontId="36" fillId="0" borderId="0" xfId="0" applyFont="1" applyAlignment="1">
      <alignment vertical="center" wrapText="1"/>
    </xf>
    <xf numFmtId="167" fontId="0" fillId="0" borderId="2" xfId="0" applyNumberFormat="1" applyBorder="1" applyAlignment="1">
      <alignment vertical="center"/>
    </xf>
    <xf numFmtId="167" fontId="1" fillId="5" borderId="4" xfId="1" applyNumberFormat="1" applyFont="1" applyFill="1" applyBorder="1" applyAlignment="1">
      <alignment vertical="center"/>
    </xf>
    <xf numFmtId="165" fontId="0" fillId="0" borderId="0" xfId="0" applyNumberFormat="1" applyAlignment="1">
      <alignment vertical="center"/>
    </xf>
    <xf numFmtId="0" fontId="8" fillId="0" borderId="2" xfId="0" applyFont="1" applyBorder="1" applyAlignment="1">
      <alignment horizontal="left" vertical="center" wrapText="1"/>
    </xf>
    <xf numFmtId="167" fontId="8" fillId="0" borderId="2" xfId="0" applyNumberFormat="1" applyFont="1" applyBorder="1" applyAlignment="1">
      <alignment horizontal="left" vertical="center" wrapText="1"/>
    </xf>
    <xf numFmtId="4" fontId="0" fillId="0" borderId="0" xfId="0" applyNumberFormat="1"/>
    <xf numFmtId="8" fontId="0" fillId="0" borderId="0" xfId="0" applyNumberFormat="1" applyAlignment="1">
      <alignment vertical="center"/>
    </xf>
    <xf numFmtId="3" fontId="0" fillId="0" borderId="0" xfId="0" applyNumberFormat="1"/>
    <xf numFmtId="168" fontId="5" fillId="6" borderId="2" xfId="1" applyNumberFormat="1" applyFont="1" applyFill="1" applyBorder="1" applyAlignment="1" applyProtection="1">
      <alignment vertical="center"/>
      <protection locked="0"/>
    </xf>
    <xf numFmtId="0" fontId="3" fillId="0" borderId="6" xfId="0" applyFont="1" applyBorder="1" applyAlignment="1">
      <alignment horizontal="center" vertical="center" wrapText="1"/>
    </xf>
    <xf numFmtId="0" fontId="11" fillId="0" borderId="0" xfId="0" applyFont="1" applyAlignment="1">
      <alignment horizontal="left" vertical="center" wrapText="1"/>
    </xf>
    <xf numFmtId="0" fontId="0" fillId="7" borderId="9" xfId="0" applyFill="1" applyBorder="1" applyAlignment="1">
      <alignment horizontal="left" vertical="top" wrapText="1"/>
    </xf>
    <xf numFmtId="0" fontId="0" fillId="7" borderId="10" xfId="0" applyFill="1" applyBorder="1" applyAlignment="1">
      <alignment horizontal="left" vertical="top"/>
    </xf>
    <xf numFmtId="0" fontId="0" fillId="7" borderId="11" xfId="0" applyFill="1" applyBorder="1" applyAlignment="1">
      <alignment horizontal="left" vertical="top"/>
    </xf>
    <xf numFmtId="0" fontId="0" fillId="7" borderId="12" xfId="0" applyFill="1" applyBorder="1" applyAlignment="1">
      <alignment horizontal="left" vertical="top"/>
    </xf>
    <xf numFmtId="0" fontId="0" fillId="7" borderId="0" xfId="0" applyFill="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0" fillId="7" borderId="15" xfId="0" applyFill="1" applyBorder="1" applyAlignment="1">
      <alignment horizontal="left" vertical="top"/>
    </xf>
    <xf numFmtId="0" fontId="0" fillId="7" borderId="16" xfId="0" applyFill="1" applyBorder="1" applyAlignment="1">
      <alignment horizontal="left" vertical="top"/>
    </xf>
    <xf numFmtId="0" fontId="37" fillId="0" borderId="18" xfId="0" applyFont="1" applyBorder="1" applyAlignment="1">
      <alignment horizontal="center" vertical="center"/>
    </xf>
    <xf numFmtId="0" fontId="37" fillId="0" borderId="19" xfId="0" applyFont="1" applyBorder="1" applyAlignment="1">
      <alignment horizontal="center" vertical="center"/>
    </xf>
    <xf numFmtId="0" fontId="37" fillId="0" borderId="20" xfId="0" applyFont="1" applyBorder="1" applyAlignment="1">
      <alignment horizontal="center" vertical="center"/>
    </xf>
  </cellXfs>
  <cellStyles count="2">
    <cellStyle name="Migliaia" xfId="1" builtinId="3"/>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83"/>
  <sheetViews>
    <sheetView showGridLines="0" tabSelected="1" zoomScale="70" zoomScaleNormal="70" workbookViewId="0">
      <pane ySplit="2" topLeftCell="A3" activePane="bottomLeft" state="frozenSplit"/>
      <selection pane="bottomLeft" activeCell="I20" sqref="I20"/>
    </sheetView>
  </sheetViews>
  <sheetFormatPr defaultColWidth="9.109375" defaultRowHeight="14.4" x14ac:dyDescent="0.3"/>
  <cols>
    <col min="1" max="1" width="3.6640625" style="1" customWidth="1"/>
    <col min="2" max="2" width="89.33203125" style="1" customWidth="1"/>
    <col min="3" max="3" width="12.6640625" style="1" customWidth="1"/>
    <col min="4" max="4" width="12.6640625" style="7" customWidth="1"/>
    <col min="5" max="5" width="82.44140625" style="7" customWidth="1"/>
    <col min="6" max="7" width="14" style="7" customWidth="1"/>
    <col min="8" max="8" width="9.109375" style="1"/>
    <col min="9" max="9" width="12" style="1" bestFit="1" customWidth="1"/>
    <col min="10" max="10" width="10.21875" style="1" bestFit="1" customWidth="1"/>
    <col min="11" max="11" width="9.33203125" style="1" bestFit="1" customWidth="1"/>
    <col min="12" max="12" width="12.109375" style="1" customWidth="1"/>
    <col min="13" max="13" width="11.21875" style="1" bestFit="1" customWidth="1"/>
    <col min="14" max="16384" width="9.109375" style="1"/>
  </cols>
  <sheetData>
    <row r="1" spans="2:13" ht="44.25" customHeight="1" x14ac:dyDescent="0.3">
      <c r="B1" s="78" t="s">
        <v>17</v>
      </c>
      <c r="C1" s="78"/>
      <c r="D1" s="78"/>
      <c r="E1" s="78"/>
      <c r="F1" s="78"/>
      <c r="G1" s="78"/>
    </row>
    <row r="2" spans="2:13" ht="33.75" customHeight="1" x14ac:dyDescent="0.3">
      <c r="B2" s="11" t="s">
        <v>0</v>
      </c>
      <c r="C2" s="11">
        <v>2016</v>
      </c>
      <c r="D2" s="23">
        <v>2017</v>
      </c>
      <c r="E2" s="11" t="s">
        <v>0</v>
      </c>
      <c r="F2" s="12">
        <v>2018</v>
      </c>
      <c r="G2" s="12">
        <v>2019</v>
      </c>
    </row>
    <row r="3" spans="2:13" ht="23.25" customHeight="1" x14ac:dyDescent="0.3">
      <c r="B3" s="9" t="s">
        <v>1</v>
      </c>
      <c r="C3" s="9"/>
      <c r="D3" s="4"/>
      <c r="E3" s="9" t="s">
        <v>1</v>
      </c>
      <c r="F3" s="5"/>
      <c r="G3" s="5"/>
    </row>
    <row r="4" spans="2:13" ht="22.5" customHeight="1" x14ac:dyDescent="0.3">
      <c r="B4" s="27" t="s">
        <v>37</v>
      </c>
      <c r="C4" s="48">
        <v>65297.83</v>
      </c>
      <c r="D4" s="48">
        <v>65297.83</v>
      </c>
      <c r="E4" s="46" t="s">
        <v>63</v>
      </c>
      <c r="F4" s="47">
        <f>+D16</f>
        <v>67643.680000000008</v>
      </c>
      <c r="G4" s="47">
        <f>+F4</f>
        <v>67643.680000000008</v>
      </c>
      <c r="I4" s="42"/>
    </row>
    <row r="5" spans="2:13" ht="22.5" customHeight="1" x14ac:dyDescent="0.3">
      <c r="B5" s="27" t="s">
        <v>38</v>
      </c>
      <c r="C5" s="48">
        <v>0</v>
      </c>
      <c r="D5" s="48"/>
      <c r="E5" s="33" t="s">
        <v>50</v>
      </c>
      <c r="F5" s="48">
        <v>0</v>
      </c>
      <c r="G5" s="48">
        <v>2246.4</v>
      </c>
      <c r="J5" s="2"/>
      <c r="K5" s="2"/>
      <c r="L5" s="2"/>
      <c r="M5" s="2"/>
    </row>
    <row r="6" spans="2:13" ht="22.5" customHeight="1" x14ac:dyDescent="0.3">
      <c r="B6" s="27" t="s">
        <v>39</v>
      </c>
      <c r="C6" s="48">
        <v>5216.0200000000004</v>
      </c>
      <c r="D6" s="48">
        <v>5216.0200000000004</v>
      </c>
      <c r="E6" s="33" t="s">
        <v>51</v>
      </c>
      <c r="F6" s="48">
        <v>1032.33</v>
      </c>
      <c r="G6" s="48">
        <v>1238.79</v>
      </c>
      <c r="H6" s="42"/>
      <c r="I6" s="42"/>
      <c r="J6" s="42"/>
      <c r="K6" s="2"/>
      <c r="L6" s="2"/>
    </row>
    <row r="7" spans="2:13" ht="22.5" customHeight="1" x14ac:dyDescent="0.3">
      <c r="B7" s="27" t="s">
        <v>40</v>
      </c>
      <c r="C7" s="48">
        <v>9248.1299999999992</v>
      </c>
      <c r="D7" s="48">
        <v>9248.1299999999992</v>
      </c>
      <c r="E7" s="36" t="s">
        <v>52</v>
      </c>
      <c r="F7" s="48">
        <v>1108.1300000000001</v>
      </c>
      <c r="G7" s="48">
        <v>501.8</v>
      </c>
      <c r="J7" s="2"/>
      <c r="K7" s="2"/>
      <c r="L7" s="2"/>
      <c r="M7" s="76"/>
    </row>
    <row r="8" spans="2:13" ht="22.5" customHeight="1" x14ac:dyDescent="0.3">
      <c r="B8" s="27" t="s">
        <v>2</v>
      </c>
      <c r="C8" s="48">
        <v>0</v>
      </c>
      <c r="D8" s="48">
        <v>0</v>
      </c>
      <c r="E8" s="41" t="s">
        <v>64</v>
      </c>
      <c r="F8" s="48">
        <v>0</v>
      </c>
      <c r="G8" s="48">
        <v>0</v>
      </c>
      <c r="J8" s="2"/>
      <c r="K8" s="2"/>
      <c r="L8" s="2"/>
      <c r="M8" s="74"/>
    </row>
    <row r="9" spans="2:13" ht="22.5" customHeight="1" x14ac:dyDescent="0.3">
      <c r="B9" s="27" t="s">
        <v>41</v>
      </c>
      <c r="C9" s="48"/>
      <c r="D9" s="48"/>
      <c r="E9" s="41" t="s">
        <v>53</v>
      </c>
      <c r="F9" s="48">
        <v>0</v>
      </c>
      <c r="G9" s="48">
        <v>0</v>
      </c>
    </row>
    <row r="10" spans="2:13" ht="22.5" customHeight="1" x14ac:dyDescent="0.3">
      <c r="B10" s="27" t="s">
        <v>42</v>
      </c>
      <c r="C10" s="48"/>
      <c r="D10" s="48"/>
      <c r="E10" s="36" t="s">
        <v>54</v>
      </c>
      <c r="F10" s="48">
        <v>3000</v>
      </c>
      <c r="G10" s="48">
        <v>3000</v>
      </c>
      <c r="H10" s="1" t="s">
        <v>106</v>
      </c>
    </row>
    <row r="11" spans="2:13" ht="22.5" customHeight="1" x14ac:dyDescent="0.3">
      <c r="B11" s="27" t="s">
        <v>43</v>
      </c>
      <c r="C11" s="48">
        <v>0</v>
      </c>
      <c r="D11" s="48"/>
      <c r="E11" s="36" t="s">
        <v>55</v>
      </c>
      <c r="F11" s="48">
        <v>0</v>
      </c>
      <c r="G11" s="48">
        <v>0</v>
      </c>
    </row>
    <row r="12" spans="2:13" ht="22.5" customHeight="1" x14ac:dyDescent="0.3">
      <c r="B12" s="27" t="s">
        <v>44</v>
      </c>
      <c r="C12" s="48">
        <v>0</v>
      </c>
      <c r="D12" s="48">
        <v>0</v>
      </c>
      <c r="E12" s="33"/>
      <c r="F12" s="48">
        <v>1839.64</v>
      </c>
      <c r="G12" s="77">
        <v>1839.64</v>
      </c>
    </row>
    <row r="13" spans="2:13" ht="22.5" customHeight="1" x14ac:dyDescent="0.3">
      <c r="B13" s="27" t="s">
        <v>45</v>
      </c>
      <c r="C13" s="48">
        <v>2264.89</v>
      </c>
      <c r="D13" s="48">
        <v>2264.89</v>
      </c>
      <c r="E13" s="33"/>
      <c r="F13" s="48">
        <v>0</v>
      </c>
      <c r="G13" s="48">
        <v>0</v>
      </c>
    </row>
    <row r="14" spans="2:13" ht="22.5" customHeight="1" x14ac:dyDescent="0.3">
      <c r="B14" s="24" t="s">
        <v>60</v>
      </c>
      <c r="C14" s="48">
        <v>14383.19</v>
      </c>
      <c r="D14" s="48">
        <v>14383.19</v>
      </c>
      <c r="E14" s="28" t="s">
        <v>49</v>
      </c>
      <c r="F14" s="48"/>
      <c r="G14" s="48">
        <f>+F14</f>
        <v>0</v>
      </c>
    </row>
    <row r="15" spans="2:13" ht="22.5" customHeight="1" x14ac:dyDescent="0.3">
      <c r="B15" s="35"/>
      <c r="C15" s="14"/>
      <c r="D15" s="14"/>
      <c r="E15" s="28" t="s">
        <v>61</v>
      </c>
      <c r="F15" s="14">
        <v>0</v>
      </c>
      <c r="G15" s="14">
        <v>0</v>
      </c>
    </row>
    <row r="16" spans="2:13" ht="22.5" customHeight="1" x14ac:dyDescent="0.3">
      <c r="B16" s="25" t="s">
        <v>8</v>
      </c>
      <c r="C16" s="15">
        <f>SUM(C4:C13)-C14</f>
        <v>67643.680000000008</v>
      </c>
      <c r="D16" s="15">
        <f>SUM(D4:D13)-D14</f>
        <v>67643.680000000008</v>
      </c>
      <c r="E16" s="34"/>
      <c r="F16" s="15">
        <f>SUM(F4:F13)-F14-F15</f>
        <v>74623.780000000013</v>
      </c>
      <c r="G16" s="15">
        <f>SUM(G4:G13)-G14-G15</f>
        <v>76470.31</v>
      </c>
      <c r="I16" s="42"/>
      <c r="J16" s="42"/>
      <c r="K16" s="42"/>
    </row>
    <row r="17" spans="2:13" ht="22.5" customHeight="1" x14ac:dyDescent="0.3">
      <c r="B17" s="26" t="s">
        <v>3</v>
      </c>
      <c r="C17" s="26"/>
      <c r="D17" s="4"/>
      <c r="E17" s="26" t="s">
        <v>3</v>
      </c>
      <c r="F17" s="4"/>
      <c r="G17" s="4"/>
      <c r="I17" s="42"/>
    </row>
    <row r="18" spans="2:13" ht="22.5" customHeight="1" x14ac:dyDescent="0.3">
      <c r="B18" s="27" t="s">
        <v>46</v>
      </c>
      <c r="C18" s="48"/>
      <c r="D18" s="48"/>
      <c r="E18" s="36" t="s">
        <v>65</v>
      </c>
      <c r="F18" s="48">
        <f>+D18</f>
        <v>0</v>
      </c>
      <c r="G18" s="48">
        <f>+F18</f>
        <v>0</v>
      </c>
    </row>
    <row r="19" spans="2:13" ht="22.5" customHeight="1" x14ac:dyDescent="0.3">
      <c r="B19" s="27" t="s">
        <v>47</v>
      </c>
      <c r="C19" s="48"/>
      <c r="D19" s="48"/>
      <c r="E19" s="36" t="s">
        <v>71</v>
      </c>
      <c r="F19" s="48"/>
      <c r="G19" s="48"/>
      <c r="J19" s="42"/>
    </row>
    <row r="20" spans="2:13" ht="22.5" customHeight="1" x14ac:dyDescent="0.3">
      <c r="B20" s="27" t="s">
        <v>48</v>
      </c>
      <c r="C20" s="48"/>
      <c r="D20" s="48"/>
      <c r="E20" s="33" t="s">
        <v>56</v>
      </c>
      <c r="F20" s="48">
        <v>0</v>
      </c>
      <c r="G20" s="48">
        <v>0</v>
      </c>
    </row>
    <row r="21" spans="2:13" ht="22.5" customHeight="1" x14ac:dyDescent="0.3">
      <c r="B21" s="27" t="s">
        <v>26</v>
      </c>
      <c r="C21" s="48">
        <v>0</v>
      </c>
      <c r="D21" s="48">
        <v>0</v>
      </c>
      <c r="E21" s="36" t="s">
        <v>68</v>
      </c>
      <c r="F21" s="48"/>
      <c r="G21" s="48"/>
    </row>
    <row r="22" spans="2:13" ht="22.5" customHeight="1" x14ac:dyDescent="0.3">
      <c r="B22" s="27" t="s">
        <v>27</v>
      </c>
      <c r="C22" s="48"/>
      <c r="D22" s="48"/>
      <c r="E22" s="36" t="s">
        <v>67</v>
      </c>
      <c r="F22" s="48"/>
      <c r="G22" s="48">
        <f>+F22</f>
        <v>0</v>
      </c>
    </row>
    <row r="23" spans="2:13" ht="22.5" customHeight="1" x14ac:dyDescent="0.3">
      <c r="B23" s="27" t="s">
        <v>28</v>
      </c>
      <c r="C23" s="48"/>
      <c r="D23" s="48"/>
      <c r="E23" s="36" t="s">
        <v>69</v>
      </c>
      <c r="F23" s="48">
        <f>+D22</f>
        <v>0</v>
      </c>
      <c r="G23" s="48">
        <v>0</v>
      </c>
    </row>
    <row r="24" spans="2:13" ht="22.5" customHeight="1" x14ac:dyDescent="0.3">
      <c r="B24" s="27" t="s">
        <v>29</v>
      </c>
      <c r="C24" s="48"/>
      <c r="D24" s="48"/>
      <c r="E24" s="33" t="s">
        <v>70</v>
      </c>
      <c r="F24" s="48">
        <v>0</v>
      </c>
      <c r="G24" s="48">
        <f t="shared" ref="G24" si="0">+F24</f>
        <v>0</v>
      </c>
      <c r="H24" s="42"/>
    </row>
    <row r="25" spans="2:13" ht="22.5" customHeight="1" x14ac:dyDescent="0.3">
      <c r="B25" s="27" t="s">
        <v>30</v>
      </c>
      <c r="C25" s="48"/>
      <c r="D25" s="48"/>
      <c r="E25" s="36" t="s">
        <v>73</v>
      </c>
      <c r="F25" s="48">
        <v>0</v>
      </c>
      <c r="G25" s="48">
        <f t="shared" ref="G25" si="1">+F25</f>
        <v>0</v>
      </c>
    </row>
    <row r="26" spans="2:13" ht="22.5" customHeight="1" x14ac:dyDescent="0.3">
      <c r="B26" s="24" t="s">
        <v>62</v>
      </c>
      <c r="C26" s="49">
        <v>0</v>
      </c>
      <c r="D26" s="49">
        <v>0</v>
      </c>
      <c r="E26" s="28" t="s">
        <v>14</v>
      </c>
      <c r="F26" s="49"/>
      <c r="G26" s="49"/>
    </row>
    <row r="27" spans="2:13" ht="22.5" customHeight="1" x14ac:dyDescent="0.3">
      <c r="B27" s="29" t="s">
        <v>4</v>
      </c>
      <c r="C27" s="16">
        <f>SUM(C18:C25)-C26</f>
        <v>0</v>
      </c>
      <c r="D27" s="16">
        <f>SUM(D18:D25)-D26</f>
        <v>0</v>
      </c>
      <c r="E27" s="29" t="s">
        <v>4</v>
      </c>
      <c r="F27" s="16">
        <f>SUM(F18:F25)-F26</f>
        <v>0</v>
      </c>
      <c r="G27" s="16">
        <f>SUM(G18:G25)-G26</f>
        <v>0</v>
      </c>
      <c r="I27" s="42"/>
    </row>
    <row r="28" spans="2:13" ht="22.5" customHeight="1" x14ac:dyDescent="0.3">
      <c r="B28" s="26" t="s">
        <v>5</v>
      </c>
      <c r="C28" s="30"/>
      <c r="D28" s="4"/>
      <c r="E28" s="26" t="s">
        <v>5</v>
      </c>
      <c r="F28" s="4"/>
      <c r="G28" s="4"/>
    </row>
    <row r="29" spans="2:13" ht="22.5" customHeight="1" x14ac:dyDescent="0.3">
      <c r="B29" s="27" t="s">
        <v>31</v>
      </c>
      <c r="C29" s="48">
        <v>11789.76</v>
      </c>
      <c r="D29" s="48">
        <v>19670.88</v>
      </c>
      <c r="E29" s="36" t="s">
        <v>72</v>
      </c>
      <c r="F29" s="48">
        <v>29000.62</v>
      </c>
      <c r="G29" s="48">
        <v>29906.080000000002</v>
      </c>
    </row>
    <row r="30" spans="2:13" ht="22.5" customHeight="1" x14ac:dyDescent="0.3">
      <c r="B30" s="27" t="s">
        <v>32</v>
      </c>
      <c r="C30" s="48"/>
      <c r="D30" s="48">
        <v>9712.75</v>
      </c>
      <c r="E30" s="36" t="s">
        <v>66</v>
      </c>
      <c r="F30" s="48">
        <v>9120.39</v>
      </c>
      <c r="G30" s="48">
        <v>1868.36</v>
      </c>
      <c r="I30" s="42"/>
    </row>
    <row r="31" spans="2:13" ht="22.5" customHeight="1" x14ac:dyDescent="0.3">
      <c r="B31" s="27" t="s">
        <v>33</v>
      </c>
      <c r="C31" s="48"/>
      <c r="D31" s="48"/>
      <c r="E31" s="36" t="s">
        <v>96</v>
      </c>
      <c r="F31" s="48"/>
      <c r="G31" s="48"/>
      <c r="I31" s="42"/>
      <c r="M31" s="75"/>
    </row>
    <row r="32" spans="2:13" ht="22.5" customHeight="1" x14ac:dyDescent="0.3">
      <c r="B32" s="27" t="s">
        <v>34</v>
      </c>
      <c r="C32" s="48"/>
      <c r="D32" s="48"/>
      <c r="E32" s="36" t="s">
        <v>76</v>
      </c>
      <c r="F32" s="48"/>
      <c r="G32" s="48"/>
    </row>
    <row r="33" spans="1:9" ht="22.5" customHeight="1" x14ac:dyDescent="0.3">
      <c r="B33" s="27" t="s">
        <v>35</v>
      </c>
      <c r="C33" s="48">
        <v>0</v>
      </c>
      <c r="D33" s="48"/>
      <c r="E33" s="36" t="s">
        <v>35</v>
      </c>
      <c r="F33" s="48">
        <f t="shared" ref="F33" si="2">+C33</f>
        <v>0</v>
      </c>
      <c r="G33" s="48">
        <f t="shared" ref="G33:G35" si="3">+F33</f>
        <v>0</v>
      </c>
    </row>
    <row r="34" spans="1:9" ht="22.5" customHeight="1" x14ac:dyDescent="0.3">
      <c r="B34" s="27"/>
      <c r="C34" s="48">
        <v>0</v>
      </c>
      <c r="D34" s="48">
        <v>0</v>
      </c>
      <c r="E34" s="36" t="s">
        <v>105</v>
      </c>
      <c r="F34" s="48">
        <v>0</v>
      </c>
      <c r="G34" s="48"/>
    </row>
    <row r="35" spans="1:9" ht="22.5" customHeight="1" x14ac:dyDescent="0.3">
      <c r="B35" s="27" t="s">
        <v>36</v>
      </c>
      <c r="C35" s="48"/>
      <c r="D35" s="48">
        <v>0</v>
      </c>
      <c r="E35" s="36" t="s">
        <v>74</v>
      </c>
      <c r="F35" s="48">
        <v>0</v>
      </c>
      <c r="G35" s="48">
        <f t="shared" si="3"/>
        <v>0</v>
      </c>
    </row>
    <row r="36" spans="1:9" ht="22.5" customHeight="1" x14ac:dyDescent="0.3">
      <c r="B36" s="31" t="s">
        <v>6</v>
      </c>
      <c r="C36" s="16">
        <f>SUM(C29:C35)</f>
        <v>11789.76</v>
      </c>
      <c r="D36" s="16">
        <f>SUM(D29:D35)</f>
        <v>29383.63</v>
      </c>
      <c r="E36" s="31" t="s">
        <v>6</v>
      </c>
      <c r="F36" s="16">
        <f>SUM(F29:F33)</f>
        <v>38121.009999999995</v>
      </c>
      <c r="G36" s="16">
        <f>SUM(G29:G35)</f>
        <v>31774.440000000002</v>
      </c>
    </row>
    <row r="37" spans="1:9" ht="22.5" customHeight="1" x14ac:dyDescent="0.3">
      <c r="B37" s="32" t="s">
        <v>57</v>
      </c>
      <c r="C37" s="17">
        <f>+C36+C27</f>
        <v>11789.76</v>
      </c>
      <c r="D37" s="17">
        <f>+D36+D27</f>
        <v>29383.63</v>
      </c>
      <c r="E37" s="32" t="s">
        <v>7</v>
      </c>
      <c r="F37" s="39">
        <f>+F36+F27</f>
        <v>38121.009999999995</v>
      </c>
      <c r="G37" s="39">
        <f>+G36+G27</f>
        <v>31774.440000000002</v>
      </c>
    </row>
    <row r="38" spans="1:9" ht="36.75" customHeight="1" x14ac:dyDescent="0.3">
      <c r="B38" s="37" t="s">
        <v>24</v>
      </c>
      <c r="C38" s="50">
        <f>+C37+C16</f>
        <v>79433.440000000002</v>
      </c>
      <c r="D38" s="50">
        <f>+D37+D16</f>
        <v>97027.310000000012</v>
      </c>
      <c r="E38" s="37" t="s">
        <v>24</v>
      </c>
      <c r="F38" s="51">
        <f>+F37+F16</f>
        <v>112744.79000000001</v>
      </c>
      <c r="G38" s="51">
        <f>+G37+G16</f>
        <v>108244.75</v>
      </c>
    </row>
    <row r="39" spans="1:9" ht="6.75" customHeight="1" thickBot="1" x14ac:dyDescent="0.35">
      <c r="B39" s="10"/>
      <c r="C39" s="8"/>
      <c r="D39" s="8"/>
      <c r="E39" s="6"/>
      <c r="F39" s="8"/>
      <c r="G39" s="8"/>
    </row>
    <row r="40" spans="1:9" ht="36.75" customHeight="1" thickBot="1" x14ac:dyDescent="0.35">
      <c r="B40" s="13" t="s">
        <v>25</v>
      </c>
      <c r="C40" s="18">
        <f>+C38-C36</f>
        <v>67643.680000000008</v>
      </c>
      <c r="D40" s="18">
        <f>+D38-D36</f>
        <v>67643.680000000008</v>
      </c>
      <c r="E40" s="13" t="s">
        <v>25</v>
      </c>
      <c r="F40" s="52">
        <f>+F38-F36</f>
        <v>74623.780000000013</v>
      </c>
      <c r="G40" s="52">
        <f>+G38-G36</f>
        <v>76470.31</v>
      </c>
      <c r="I40" s="42"/>
    </row>
    <row r="41" spans="1:9" ht="26.25" customHeight="1" x14ac:dyDescent="0.3">
      <c r="B41" s="3"/>
      <c r="C41" s="3"/>
      <c r="D41" s="6"/>
      <c r="E41" s="38" t="s">
        <v>58</v>
      </c>
      <c r="F41" s="53"/>
      <c r="G41" s="53">
        <f>+G14</f>
        <v>0</v>
      </c>
      <c r="I41" s="42"/>
    </row>
    <row r="42" spans="1:9" ht="22.2" customHeight="1" x14ac:dyDescent="0.3">
      <c r="C42" s="20"/>
      <c r="D42" s="6"/>
      <c r="E42" s="38" t="s">
        <v>59</v>
      </c>
      <c r="F42" s="53">
        <f>+F40+F41-F5-F6</f>
        <v>73591.450000000012</v>
      </c>
      <c r="G42" s="53">
        <f>+G40+G41-G5-G6</f>
        <v>72985.12000000001</v>
      </c>
      <c r="I42" s="42"/>
    </row>
    <row r="43" spans="1:9" ht="17.25" customHeight="1" x14ac:dyDescent="0.3">
      <c r="A43" s="19" t="s">
        <v>9</v>
      </c>
      <c r="B43" s="20" t="s">
        <v>13</v>
      </c>
      <c r="C43" s="20"/>
      <c r="D43" s="6"/>
      <c r="E43" s="6"/>
      <c r="F43" s="6"/>
      <c r="G43" s="6"/>
      <c r="I43" s="42"/>
    </row>
    <row r="44" spans="1:9" ht="17.25" customHeight="1" x14ac:dyDescent="0.3">
      <c r="A44" s="19" t="s">
        <v>10</v>
      </c>
      <c r="B44" s="20" t="s">
        <v>23</v>
      </c>
      <c r="C44" s="20"/>
      <c r="D44" s="6"/>
      <c r="E44" s="43" t="s">
        <v>100</v>
      </c>
      <c r="F44" s="40">
        <f>+F42-C40</f>
        <v>5947.7700000000041</v>
      </c>
      <c r="G44" s="40">
        <f>+G42-D40</f>
        <v>5341.4400000000023</v>
      </c>
      <c r="I44" s="71"/>
    </row>
    <row r="45" spans="1:9" ht="17.25" customHeight="1" x14ac:dyDescent="0.3">
      <c r="A45" s="19" t="s">
        <v>11</v>
      </c>
      <c r="B45" s="20" t="s">
        <v>16</v>
      </c>
      <c r="D45" s="1"/>
      <c r="E45" s="44"/>
      <c r="F45" s="44"/>
      <c r="G45" s="44"/>
    </row>
    <row r="46" spans="1:9" ht="17.25" customHeight="1" x14ac:dyDescent="0.3">
      <c r="A46" s="19" t="s">
        <v>12</v>
      </c>
      <c r="B46" s="20" t="s">
        <v>15</v>
      </c>
      <c r="C46" s="20"/>
      <c r="D46" s="6"/>
      <c r="E46" s="45" t="s">
        <v>102</v>
      </c>
      <c r="F46" s="45">
        <f>+F5+F6</f>
        <v>1032.33</v>
      </c>
      <c r="G46" s="45">
        <f>+G5+G6</f>
        <v>3485.19</v>
      </c>
    </row>
    <row r="47" spans="1:9" ht="24" customHeight="1" x14ac:dyDescent="0.3">
      <c r="A47" s="19" t="s">
        <v>18</v>
      </c>
      <c r="B47" s="20" t="s">
        <v>21</v>
      </c>
      <c r="C47" s="20"/>
      <c r="D47" s="6"/>
      <c r="E47" s="6"/>
      <c r="F47" s="6"/>
      <c r="G47" s="6"/>
    </row>
    <row r="48" spans="1:9" ht="31.2" customHeight="1" x14ac:dyDescent="0.3">
      <c r="A48" s="22" t="s">
        <v>19</v>
      </c>
      <c r="B48" s="79" t="s">
        <v>22</v>
      </c>
      <c r="C48" s="79"/>
      <c r="D48" s="79"/>
      <c r="E48" s="72" t="s">
        <v>103</v>
      </c>
      <c r="F48" s="73">
        <f>+F38-F29-10889</f>
        <v>72855.170000000013</v>
      </c>
      <c r="G48" s="73">
        <f>+G38-G29</f>
        <v>78338.67</v>
      </c>
    </row>
    <row r="49" spans="1:7" ht="19.5" customHeight="1" x14ac:dyDescent="0.3">
      <c r="A49" s="19" t="s">
        <v>20</v>
      </c>
      <c r="B49" s="21" t="s">
        <v>101</v>
      </c>
      <c r="C49" s="21"/>
    </row>
    <row r="50" spans="1:7" ht="16.8" x14ac:dyDescent="0.3">
      <c r="A50" s="19"/>
      <c r="B50" s="54"/>
    </row>
    <row r="51" spans="1:7" ht="16.2" x14ac:dyDescent="0.3">
      <c r="A51" s="56" t="s">
        <v>75</v>
      </c>
      <c r="B51" s="55" t="s">
        <v>77</v>
      </c>
    </row>
    <row r="52" spans="1:7" ht="15" thickBot="1" x14ac:dyDescent="0.35"/>
    <row r="53" spans="1:7" x14ac:dyDescent="0.3">
      <c r="B53" s="80" t="s">
        <v>99</v>
      </c>
      <c r="C53" s="81"/>
      <c r="D53" s="81"/>
      <c r="E53" s="81"/>
      <c r="F53" s="81"/>
      <c r="G53" s="82"/>
    </row>
    <row r="54" spans="1:7" x14ac:dyDescent="0.3">
      <c r="B54" s="83"/>
      <c r="C54" s="84"/>
      <c r="D54" s="84"/>
      <c r="E54" s="84"/>
      <c r="F54" s="84"/>
      <c r="G54" s="85"/>
    </row>
    <row r="55" spans="1:7" x14ac:dyDescent="0.3">
      <c r="B55" s="83"/>
      <c r="C55" s="84"/>
      <c r="D55" s="84"/>
      <c r="E55" s="84"/>
      <c r="F55" s="84"/>
      <c r="G55" s="85"/>
    </row>
    <row r="56" spans="1:7" x14ac:dyDescent="0.3">
      <c r="B56" s="83"/>
      <c r="C56" s="84"/>
      <c r="D56" s="84"/>
      <c r="E56" s="84"/>
      <c r="F56" s="84"/>
      <c r="G56" s="85"/>
    </row>
    <row r="57" spans="1:7" x14ac:dyDescent="0.3">
      <c r="B57" s="83"/>
      <c r="C57" s="84"/>
      <c r="D57" s="84"/>
      <c r="E57" s="84"/>
      <c r="F57" s="84"/>
      <c r="G57" s="85"/>
    </row>
    <row r="58" spans="1:7" ht="71.55" customHeight="1" thickBot="1" x14ac:dyDescent="0.35">
      <c r="B58" s="86"/>
      <c r="C58" s="87"/>
      <c r="D58" s="87"/>
      <c r="E58" s="87"/>
      <c r="F58" s="87"/>
      <c r="G58" s="88"/>
    </row>
    <row r="59" spans="1:7" ht="11.55" customHeight="1" thickBot="1" x14ac:dyDescent="0.35"/>
    <row r="60" spans="1:7" ht="18.600000000000001" thickBot="1" x14ac:dyDescent="0.35">
      <c r="B60" s="89" t="s">
        <v>104</v>
      </c>
      <c r="C60" s="90"/>
      <c r="D60" s="91"/>
    </row>
    <row r="61" spans="1:7" x14ac:dyDescent="0.25">
      <c r="B61" s="60" t="s">
        <v>0</v>
      </c>
      <c r="C61" s="61">
        <v>2018</v>
      </c>
      <c r="D61" s="62">
        <v>2019</v>
      </c>
    </row>
    <row r="62" spans="1:7" x14ac:dyDescent="0.3">
      <c r="B62" s="9"/>
      <c r="C62" s="4"/>
      <c r="D62" s="5"/>
    </row>
    <row r="63" spans="1:7" x14ac:dyDescent="0.3">
      <c r="B63" s="57" t="s">
        <v>79</v>
      </c>
      <c r="C63" s="48"/>
      <c r="D63" s="65">
        <f>+C63</f>
        <v>0</v>
      </c>
    </row>
    <row r="64" spans="1:7" x14ac:dyDescent="0.3">
      <c r="B64" s="57" t="s">
        <v>80</v>
      </c>
      <c r="C64" s="65"/>
      <c r="D64" s="65"/>
    </row>
    <row r="65" spans="2:4" x14ac:dyDescent="0.3">
      <c r="B65" s="64" t="s">
        <v>81</v>
      </c>
      <c r="C65" s="48"/>
      <c r="D65" s="65"/>
    </row>
    <row r="66" spans="2:4" x14ac:dyDescent="0.3">
      <c r="B66" s="57" t="s">
        <v>82</v>
      </c>
      <c r="C66" s="65"/>
      <c r="D66" s="48"/>
    </row>
    <row r="67" spans="2:4" x14ac:dyDescent="0.3">
      <c r="B67" s="63" t="s">
        <v>94</v>
      </c>
      <c r="C67" s="66"/>
      <c r="D67" s="66"/>
    </row>
    <row r="68" spans="2:4" x14ac:dyDescent="0.3">
      <c r="B68" s="63" t="s">
        <v>98</v>
      </c>
      <c r="C68" s="66"/>
      <c r="D68" s="66"/>
    </row>
    <row r="69" spans="2:4" x14ac:dyDescent="0.3">
      <c r="B69" s="63" t="s">
        <v>95</v>
      </c>
      <c r="C69" s="66"/>
      <c r="D69" s="66"/>
    </row>
    <row r="70" spans="2:4" x14ac:dyDescent="0.3">
      <c r="B70" s="57" t="s">
        <v>84</v>
      </c>
      <c r="C70" s="48"/>
      <c r="D70" s="48"/>
    </row>
    <row r="71" spans="2:4" x14ac:dyDescent="0.3">
      <c r="B71" s="57" t="s">
        <v>85</v>
      </c>
      <c r="C71" s="48"/>
      <c r="D71" s="48"/>
    </row>
    <row r="72" spans="2:4" x14ac:dyDescent="0.3">
      <c r="B72" s="57" t="s">
        <v>86</v>
      </c>
      <c r="C72" s="48"/>
      <c r="D72" s="48"/>
    </row>
    <row r="73" spans="2:4" x14ac:dyDescent="0.3">
      <c r="B73" s="57" t="s">
        <v>87</v>
      </c>
      <c r="C73" s="48"/>
      <c r="D73" s="48"/>
    </row>
    <row r="74" spans="2:4" x14ac:dyDescent="0.3">
      <c r="B74" s="57" t="s">
        <v>88</v>
      </c>
      <c r="C74" s="48"/>
      <c r="D74" s="48"/>
    </row>
    <row r="75" spans="2:4" x14ac:dyDescent="0.3">
      <c r="B75" s="57" t="s">
        <v>89</v>
      </c>
      <c r="C75" s="48"/>
      <c r="D75" s="48"/>
    </row>
    <row r="76" spans="2:4" x14ac:dyDescent="0.3">
      <c r="B76" s="58" t="s">
        <v>97</v>
      </c>
      <c r="C76" s="70"/>
      <c r="D76" s="70"/>
    </row>
    <row r="77" spans="2:4" x14ac:dyDescent="0.3">
      <c r="B77" s="57" t="s">
        <v>90</v>
      </c>
      <c r="C77" s="48">
        <f>+F19+F32+F31</f>
        <v>0</v>
      </c>
      <c r="D77" s="48">
        <f>+G19+G32+G31</f>
        <v>0</v>
      </c>
    </row>
    <row r="78" spans="2:4" x14ac:dyDescent="0.3">
      <c r="B78" s="57" t="s">
        <v>91</v>
      </c>
      <c r="C78" s="48">
        <f>+F22</f>
        <v>0</v>
      </c>
      <c r="D78" s="48">
        <f>+G22</f>
        <v>0</v>
      </c>
    </row>
    <row r="79" spans="2:4" x14ac:dyDescent="0.3">
      <c r="B79" s="57" t="s">
        <v>92</v>
      </c>
      <c r="C79" s="48"/>
      <c r="D79" s="48"/>
    </row>
    <row r="80" spans="2:4" x14ac:dyDescent="0.3">
      <c r="B80" s="58" t="s">
        <v>93</v>
      </c>
      <c r="C80" s="70">
        <f>SUM(C77:C79)</f>
        <v>0</v>
      </c>
      <c r="D80" s="70">
        <f>SUM(D77:D79)</f>
        <v>0</v>
      </c>
    </row>
    <row r="81" spans="1:4" x14ac:dyDescent="0.3">
      <c r="B81" s="59" t="s">
        <v>78</v>
      </c>
      <c r="C81" s="66">
        <f>+C67+C76+C80</f>
        <v>0</v>
      </c>
      <c r="D81" s="66">
        <f>+D67+D76+D80</f>
        <v>0</v>
      </c>
    </row>
    <row r="83" spans="1:4" x14ac:dyDescent="0.3">
      <c r="A83" s="67" t="s">
        <v>9</v>
      </c>
      <c r="B83" s="68" t="s">
        <v>83</v>
      </c>
      <c r="C83" s="69">
        <f>+F38-C81</f>
        <v>112744.79000000001</v>
      </c>
      <c r="D83" s="69">
        <f>+G38-D81</f>
        <v>108244.75</v>
      </c>
    </row>
  </sheetData>
  <mergeCells count="4">
    <mergeCell ref="B1:G1"/>
    <mergeCell ref="B48:D48"/>
    <mergeCell ref="B53:G58"/>
    <mergeCell ref="B60:D60"/>
  </mergeCells>
  <phoneticPr fontId="0" type="noConversion"/>
  <printOptions horizontalCentered="1"/>
  <pageMargins left="0.23622047244094491" right="0.23622047244094491" top="0.55118110236220474" bottom="0.35433070866141736" header="0.31496062992125984" footer="0.31496062992125984"/>
  <pageSetup paperSize="9" scale="44" orientation="portrait" r:id="rId1"/>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Costituzione</vt:lpstr>
      <vt:lpstr>Costituzione!Area_stampa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Pierluigi</dc:creator>
  <cp:lastModifiedBy>Monica Cacciamani</cp:lastModifiedBy>
  <cp:lastPrinted>2019-12-05T12:04:57Z</cp:lastPrinted>
  <dcterms:created xsi:type="dcterms:W3CDTF">2012-12-19T21:39:06Z</dcterms:created>
  <dcterms:modified xsi:type="dcterms:W3CDTF">2019-12-05T14:50:00Z</dcterms:modified>
</cp:coreProperties>
</file>