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8735" windowHeight="11670" activeTab="2"/>
  </bookViews>
  <sheets>
    <sheet name="gennaio febbraio" sheetId="1" r:id="rId1"/>
    <sheet name="marzo" sheetId="4" r:id="rId2"/>
    <sheet name="aprile - settembre" sheetId="5" r:id="rId3"/>
    <sheet name="Foglio2" sheetId="2" r:id="rId4"/>
    <sheet name="Foglio3" sheetId="3" r:id="rId5"/>
  </sheets>
  <calcPr calcId="125725"/>
</workbook>
</file>

<file path=xl/calcChain.xml><?xml version="1.0" encoding="utf-8"?>
<calcChain xmlns="http://schemas.openxmlformats.org/spreadsheetml/2006/main">
  <c r="K19" i="5"/>
  <c r="K18"/>
  <c r="D15"/>
  <c r="D14"/>
  <c r="D13"/>
  <c r="D11"/>
  <c r="D8"/>
  <c r="D9"/>
  <c r="K9" s="1"/>
  <c r="D10"/>
  <c r="D12"/>
  <c r="J9"/>
  <c r="D11" i="4"/>
  <c r="G15" i="5"/>
  <c r="K15" s="1"/>
  <c r="G14"/>
  <c r="G13"/>
  <c r="G12"/>
  <c r="K12" s="1"/>
  <c r="G11"/>
  <c r="G10"/>
  <c r="G9"/>
  <c r="K8"/>
  <c r="G11" i="4"/>
  <c r="G10"/>
  <c r="D10"/>
  <c r="G9"/>
  <c r="D9"/>
  <c r="G8"/>
  <c r="D8"/>
  <c r="G10" i="1"/>
  <c r="D10"/>
  <c r="G9"/>
  <c r="D9"/>
  <c r="G8"/>
  <c r="D8"/>
  <c r="K14" i="5" l="1"/>
  <c r="K11"/>
  <c r="K13"/>
  <c r="K10"/>
  <c r="G16"/>
  <c r="K8" i="4"/>
  <c r="K10"/>
  <c r="K9"/>
  <c r="D12"/>
  <c r="G12"/>
  <c r="K11"/>
  <c r="K8" i="1"/>
  <c r="K10"/>
  <c r="K9"/>
  <c r="D16" i="5"/>
  <c r="G11" i="1"/>
  <c r="D11"/>
  <c r="K16" i="5" l="1"/>
  <c r="K12" i="4"/>
  <c r="K11" i="1"/>
  <c r="K20" i="5" l="1"/>
  <c r="K24" s="1"/>
</calcChain>
</file>

<file path=xl/sharedStrings.xml><?xml version="1.0" encoding="utf-8"?>
<sst xmlns="http://schemas.openxmlformats.org/spreadsheetml/2006/main" count="62" uniqueCount="23">
  <si>
    <t>DIURNO</t>
  </si>
  <si>
    <t>ORE</t>
  </si>
  <si>
    <t xml:space="preserve">TARIFFA </t>
  </si>
  <si>
    <t>IMPORTO</t>
  </si>
  <si>
    <t>FESTIVO</t>
  </si>
  <si>
    <t xml:space="preserve">ORE </t>
  </si>
  <si>
    <t>NOTTURO</t>
  </si>
  <si>
    <t>D’ANGELO BARBARA</t>
  </si>
  <si>
    <t>VAGNONI GIOVANNI</t>
  </si>
  <si>
    <t>TOTALE</t>
  </si>
  <si>
    <t>MESTICHELLI ANTONIO</t>
  </si>
  <si>
    <t>GIACOBETTI MAURO</t>
  </si>
  <si>
    <t>AMELI FRANCESCA</t>
  </si>
  <si>
    <t>CAPRIOTTI ROBERTO</t>
  </si>
  <si>
    <t>DIPENDENTI</t>
  </si>
  <si>
    <t>IRAP</t>
  </si>
  <si>
    <t>LEODORI VALERIO</t>
  </si>
  <si>
    <t>GIORGI MARIO</t>
  </si>
  <si>
    <t>MANNI LUIGINO</t>
  </si>
  <si>
    <t>TOTALE STRAORDINARIO</t>
  </si>
  <si>
    <t>gennaio - febbraio</t>
  </si>
  <si>
    <t>marzo</t>
  </si>
  <si>
    <t>CPDEL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</si>
</sst>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2" xfId="0" applyFont="1" applyBorder="1"/>
    <xf numFmtId="0" fontId="1" fillId="0" borderId="4" xfId="0" applyFont="1" applyBorder="1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2" fillId="0" borderId="5" xfId="0" applyFont="1" applyBorder="1"/>
    <xf numFmtId="0" fontId="2" fillId="0" borderId="3" xfId="0" applyFont="1" applyBorder="1"/>
    <xf numFmtId="0" fontId="2" fillId="0" borderId="2" xfId="0" applyFont="1" applyBorder="1"/>
    <xf numFmtId="0" fontId="1" fillId="0" borderId="0" xfId="0" applyFont="1"/>
    <xf numFmtId="0" fontId="2" fillId="0" borderId="0" xfId="0" applyFont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1190625</xdr:colOff>
      <xdr:row>0</xdr:row>
      <xdr:rowOff>133350</xdr:rowOff>
    </xdr:from>
    <xdr:ext cx="184731" cy="264560"/>
    <xdr:sp macro="" textlink="">
      <xdr:nvSpPr>
        <xdr:cNvPr id="2" name="CasellaDiTesto 1"/>
        <xdr:cNvSpPr txBox="1"/>
      </xdr:nvSpPr>
      <xdr:spPr>
        <a:xfrm>
          <a:off x="1190625" y="13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4</xdr:col>
      <xdr:colOff>400050</xdr:colOff>
      <xdr:row>1</xdr:row>
      <xdr:rowOff>48166</xdr:rowOff>
    </xdr:from>
    <xdr:ext cx="2822055" cy="416653"/>
    <xdr:sp macro="" textlink="">
      <xdr:nvSpPr>
        <xdr:cNvPr id="3" name="CasellaDiTesto 2"/>
        <xdr:cNvSpPr txBox="1"/>
      </xdr:nvSpPr>
      <xdr:spPr>
        <a:xfrm>
          <a:off x="4086225" y="238666"/>
          <a:ext cx="2822055" cy="4166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ctr">
          <a:spAutoFit/>
        </a:bodyPr>
        <a:lstStyle/>
        <a:p>
          <a:r>
            <a:rPr lang="it-IT" sz="1100" b="1">
              <a:solidFill>
                <a:schemeClr val="tx1"/>
              </a:solidFill>
              <a:latin typeface="Times New Roman" pitchFamily="18" charset="0"/>
              <a:ea typeface="+mn-ea"/>
              <a:cs typeface="Times New Roman" pitchFamily="18" charset="0"/>
            </a:rPr>
            <a:t>LAVORO STRAORDINARIO ANNO 2018</a:t>
          </a:r>
          <a:endParaRPr lang="it-IT" sz="1100">
            <a:solidFill>
              <a:schemeClr val="tx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it-IT" sz="1100" b="1">
              <a:solidFill>
                <a:schemeClr val="tx1"/>
              </a:solidFill>
              <a:latin typeface="Times New Roman" pitchFamily="18" charset="0"/>
              <a:ea typeface="+mn-ea"/>
              <a:cs typeface="Times New Roman" pitchFamily="18" charset="0"/>
            </a:rPr>
            <a:t>gennaio -  febbraio</a:t>
          </a:r>
          <a:endParaRPr lang="it-IT" sz="1100">
            <a:latin typeface="Times New Roman" pitchFamily="18" charset="0"/>
            <a:cs typeface="Times New Roman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1190625</xdr:colOff>
      <xdr:row>0</xdr:row>
      <xdr:rowOff>133350</xdr:rowOff>
    </xdr:from>
    <xdr:ext cx="184731" cy="264560"/>
    <xdr:sp macro="" textlink="">
      <xdr:nvSpPr>
        <xdr:cNvPr id="2" name="CasellaDiTesto 1"/>
        <xdr:cNvSpPr txBox="1"/>
      </xdr:nvSpPr>
      <xdr:spPr>
        <a:xfrm>
          <a:off x="1190625" y="13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4</xdr:col>
      <xdr:colOff>400050</xdr:colOff>
      <xdr:row>1</xdr:row>
      <xdr:rowOff>48166</xdr:rowOff>
    </xdr:from>
    <xdr:ext cx="2822055" cy="416653"/>
    <xdr:sp macro="" textlink="">
      <xdr:nvSpPr>
        <xdr:cNvPr id="3" name="CasellaDiTesto 2"/>
        <xdr:cNvSpPr txBox="1"/>
      </xdr:nvSpPr>
      <xdr:spPr>
        <a:xfrm>
          <a:off x="4086225" y="238666"/>
          <a:ext cx="2822055" cy="4166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ctr">
          <a:spAutoFit/>
        </a:bodyPr>
        <a:lstStyle/>
        <a:p>
          <a:r>
            <a:rPr lang="it-IT" sz="1100" b="1">
              <a:solidFill>
                <a:schemeClr val="tx1"/>
              </a:solidFill>
              <a:latin typeface="Times New Roman" pitchFamily="18" charset="0"/>
              <a:ea typeface="+mn-ea"/>
              <a:cs typeface="Times New Roman" pitchFamily="18" charset="0"/>
            </a:rPr>
            <a:t>LAVORO STRAORDINARIO ANNO 2018</a:t>
          </a:r>
          <a:endParaRPr lang="it-IT" sz="1100">
            <a:solidFill>
              <a:schemeClr val="tx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it-IT" sz="1100" b="1">
              <a:latin typeface="Times New Roman" pitchFamily="18" charset="0"/>
              <a:cs typeface="Times New Roman" pitchFamily="18" charset="0"/>
            </a:rPr>
            <a:t>marzo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1190625</xdr:colOff>
      <xdr:row>0</xdr:row>
      <xdr:rowOff>133350</xdr:rowOff>
    </xdr:from>
    <xdr:ext cx="184731" cy="264560"/>
    <xdr:sp macro="" textlink="">
      <xdr:nvSpPr>
        <xdr:cNvPr id="2" name="CasellaDiTesto 1"/>
        <xdr:cNvSpPr txBox="1"/>
      </xdr:nvSpPr>
      <xdr:spPr>
        <a:xfrm>
          <a:off x="1190625" y="13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4</xdr:col>
      <xdr:colOff>400050</xdr:colOff>
      <xdr:row>1</xdr:row>
      <xdr:rowOff>48166</xdr:rowOff>
    </xdr:from>
    <xdr:ext cx="2822055" cy="416653"/>
    <xdr:sp macro="" textlink="">
      <xdr:nvSpPr>
        <xdr:cNvPr id="3" name="CasellaDiTesto 2"/>
        <xdr:cNvSpPr txBox="1"/>
      </xdr:nvSpPr>
      <xdr:spPr>
        <a:xfrm>
          <a:off x="4086225" y="238666"/>
          <a:ext cx="2822055" cy="4166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ctr">
          <a:spAutoFit/>
        </a:bodyPr>
        <a:lstStyle/>
        <a:p>
          <a:r>
            <a:rPr lang="it-IT" sz="1100" b="1">
              <a:solidFill>
                <a:schemeClr val="tx1"/>
              </a:solidFill>
              <a:latin typeface="Times New Roman" pitchFamily="18" charset="0"/>
              <a:ea typeface="+mn-ea"/>
              <a:cs typeface="Times New Roman" pitchFamily="18" charset="0"/>
            </a:rPr>
            <a:t>LAVORO STRAORDINARIO ANNO 2018</a:t>
          </a:r>
          <a:endParaRPr lang="it-IT" sz="1100">
            <a:solidFill>
              <a:schemeClr val="tx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it-IT" sz="1100" b="1">
              <a:solidFill>
                <a:schemeClr val="tx1"/>
              </a:solidFill>
              <a:latin typeface="Times New Roman" pitchFamily="18" charset="0"/>
              <a:ea typeface="+mn-ea"/>
              <a:cs typeface="Times New Roman" pitchFamily="18" charset="0"/>
            </a:rPr>
            <a:t>aprile -  settembre</a:t>
          </a:r>
          <a:endParaRPr lang="it-IT" sz="1100">
            <a:latin typeface="Times New Roman" pitchFamily="18" charset="0"/>
            <a:cs typeface="Times New Roman" pitchFamily="18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K11"/>
  <sheetViews>
    <sheetView workbookViewId="0">
      <selection activeCell="D29" sqref="D29"/>
    </sheetView>
  </sheetViews>
  <sheetFormatPr defaultRowHeight="15"/>
  <cols>
    <col min="1" max="1" width="27.42578125" customWidth="1"/>
    <col min="2" max="2" width="5.7109375" customWidth="1"/>
    <col min="3" max="3" width="10.7109375" customWidth="1"/>
    <col min="4" max="4" width="11.42578125" customWidth="1"/>
    <col min="5" max="5" width="6.140625" customWidth="1"/>
    <col min="7" max="7" width="10.28515625" customWidth="1"/>
    <col min="9" max="9" width="10.42578125" customWidth="1"/>
    <col min="10" max="10" width="10.28515625" customWidth="1"/>
    <col min="11" max="11" width="10.140625" customWidth="1"/>
  </cols>
  <sheetData>
    <row r="6" spans="1:11">
      <c r="A6" s="1" t="s">
        <v>14</v>
      </c>
      <c r="B6" s="1"/>
      <c r="C6" s="6" t="s">
        <v>0</v>
      </c>
      <c r="D6" s="7"/>
      <c r="E6" s="8"/>
      <c r="F6" s="6" t="s">
        <v>4</v>
      </c>
      <c r="G6" s="7"/>
      <c r="H6" s="8"/>
      <c r="I6" s="6" t="s">
        <v>6</v>
      </c>
      <c r="J6" s="7"/>
      <c r="K6" s="5" t="s">
        <v>9</v>
      </c>
    </row>
    <row r="7" spans="1:11">
      <c r="A7" s="2"/>
      <c r="B7" s="3" t="s">
        <v>1</v>
      </c>
      <c r="C7" s="3" t="s">
        <v>2</v>
      </c>
      <c r="D7" s="3" t="s">
        <v>3</v>
      </c>
      <c r="E7" s="3" t="s">
        <v>5</v>
      </c>
      <c r="F7" s="3" t="s">
        <v>2</v>
      </c>
      <c r="G7" s="3" t="s">
        <v>3</v>
      </c>
      <c r="H7" s="3" t="s">
        <v>1</v>
      </c>
      <c r="I7" s="3" t="s">
        <v>2</v>
      </c>
      <c r="J7" s="3" t="s">
        <v>3</v>
      </c>
      <c r="K7" s="3"/>
    </row>
    <row r="8" spans="1:11">
      <c r="A8" s="3" t="s">
        <v>12</v>
      </c>
      <c r="B8" s="3"/>
      <c r="C8" s="3">
        <v>13.12</v>
      </c>
      <c r="D8" s="3">
        <f>+B8*C8</f>
        <v>0</v>
      </c>
      <c r="E8" s="3">
        <v>6</v>
      </c>
      <c r="F8" s="3">
        <v>14.83</v>
      </c>
      <c r="G8" s="3">
        <f t="shared" ref="G8:G10" si="0">+E8*F8</f>
        <v>88.98</v>
      </c>
      <c r="H8" s="3"/>
      <c r="I8" s="3">
        <v>17.11</v>
      </c>
      <c r="J8" s="3"/>
      <c r="K8" s="3">
        <f t="shared" ref="K8:K10" si="1">+D8+G8</f>
        <v>88.98</v>
      </c>
    </row>
    <row r="9" spans="1:11">
      <c r="A9" s="3" t="s">
        <v>16</v>
      </c>
      <c r="B9" s="3"/>
      <c r="C9" s="3">
        <v>13.12</v>
      </c>
      <c r="D9" s="3">
        <f>+B9*C9</f>
        <v>0</v>
      </c>
      <c r="E9" s="3">
        <v>7</v>
      </c>
      <c r="F9" s="3">
        <v>14.83</v>
      </c>
      <c r="G9" s="3">
        <f t="shared" si="0"/>
        <v>103.81</v>
      </c>
      <c r="H9" s="3"/>
      <c r="I9" s="3">
        <v>17.11</v>
      </c>
      <c r="J9" s="3"/>
      <c r="K9" s="3">
        <f t="shared" si="1"/>
        <v>103.81</v>
      </c>
    </row>
    <row r="10" spans="1:11">
      <c r="A10" s="3" t="s">
        <v>13</v>
      </c>
      <c r="B10" s="3">
        <v>5</v>
      </c>
      <c r="C10" s="3">
        <v>12.72</v>
      </c>
      <c r="D10" s="3">
        <f>+B10*C10</f>
        <v>63.6</v>
      </c>
      <c r="E10" s="3">
        <v>0</v>
      </c>
      <c r="F10" s="3">
        <v>14.38</v>
      </c>
      <c r="G10" s="3">
        <f t="shared" si="0"/>
        <v>0</v>
      </c>
      <c r="H10" s="3"/>
      <c r="I10" s="3">
        <v>16.59</v>
      </c>
      <c r="J10" s="3"/>
      <c r="K10" s="3">
        <f t="shared" si="1"/>
        <v>63.6</v>
      </c>
    </row>
    <row r="11" spans="1:11">
      <c r="A11" s="4"/>
      <c r="B11" s="4"/>
      <c r="C11" s="4"/>
      <c r="D11" s="5">
        <f>SUM(D8:D10)</f>
        <v>63.6</v>
      </c>
      <c r="E11" s="4"/>
      <c r="F11" s="4"/>
      <c r="G11" s="5">
        <f>SUM(G8:G10)</f>
        <v>192.79000000000002</v>
      </c>
      <c r="H11" s="4"/>
      <c r="I11" s="4"/>
      <c r="J11" s="4"/>
      <c r="K11" s="5">
        <f>SUM(K8:K10)</f>
        <v>256.39000000000004</v>
      </c>
    </row>
  </sheetData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6:K12"/>
  <sheetViews>
    <sheetView workbookViewId="0">
      <selection activeCell="F29" sqref="F29"/>
    </sheetView>
  </sheetViews>
  <sheetFormatPr defaultRowHeight="15"/>
  <cols>
    <col min="1" max="1" width="27.42578125" customWidth="1"/>
    <col min="2" max="2" width="5.7109375" customWidth="1"/>
    <col min="3" max="3" width="10.7109375" customWidth="1"/>
    <col min="4" max="4" width="11.42578125" customWidth="1"/>
    <col min="5" max="5" width="6.140625" customWidth="1"/>
    <col min="7" max="7" width="10.28515625" customWidth="1"/>
    <col min="9" max="9" width="10.42578125" customWidth="1"/>
    <col min="10" max="10" width="10.28515625" customWidth="1"/>
    <col min="11" max="11" width="10.140625" customWidth="1"/>
  </cols>
  <sheetData>
    <row r="6" spans="1:11">
      <c r="A6" s="1" t="s">
        <v>14</v>
      </c>
      <c r="B6" s="1"/>
      <c r="C6" s="6" t="s">
        <v>0</v>
      </c>
      <c r="D6" s="7"/>
      <c r="E6" s="8"/>
      <c r="F6" s="6" t="s">
        <v>4</v>
      </c>
      <c r="G6" s="7"/>
      <c r="H6" s="8"/>
      <c r="I6" s="6" t="s">
        <v>6</v>
      </c>
      <c r="J6" s="7"/>
      <c r="K6" s="5" t="s">
        <v>9</v>
      </c>
    </row>
    <row r="7" spans="1:11">
      <c r="A7" s="2"/>
      <c r="B7" s="3" t="s">
        <v>1</v>
      </c>
      <c r="C7" s="3" t="s">
        <v>2</v>
      </c>
      <c r="D7" s="3" t="s">
        <v>3</v>
      </c>
      <c r="E7" s="3" t="s">
        <v>5</v>
      </c>
      <c r="F7" s="3" t="s">
        <v>2</v>
      </c>
      <c r="G7" s="3" t="s">
        <v>3</v>
      </c>
      <c r="H7" s="3" t="s">
        <v>1</v>
      </c>
      <c r="I7" s="3" t="s">
        <v>2</v>
      </c>
      <c r="J7" s="3" t="s">
        <v>3</v>
      </c>
      <c r="K7" s="3"/>
    </row>
    <row r="8" spans="1:11">
      <c r="A8" s="3" t="s">
        <v>8</v>
      </c>
      <c r="B8" s="3">
        <v>15</v>
      </c>
      <c r="C8" s="3">
        <v>13.81</v>
      </c>
      <c r="D8" s="3">
        <f>+B8*C8</f>
        <v>207.15</v>
      </c>
      <c r="E8" s="3">
        <v>6</v>
      </c>
      <c r="F8" s="3">
        <v>15.61</v>
      </c>
      <c r="G8" s="3">
        <f t="shared" ref="G8:G11" si="0">+E8*F8</f>
        <v>93.66</v>
      </c>
      <c r="H8" s="3"/>
      <c r="I8" s="3">
        <v>18.010000000000002</v>
      </c>
      <c r="J8" s="3"/>
      <c r="K8" s="3">
        <f t="shared" ref="K8:K11" si="1">+D8+G8</f>
        <v>300.81</v>
      </c>
    </row>
    <row r="9" spans="1:11">
      <c r="A9" s="3" t="s">
        <v>12</v>
      </c>
      <c r="B9" s="3">
        <v>7</v>
      </c>
      <c r="C9" s="3">
        <v>13.12</v>
      </c>
      <c r="D9" s="3">
        <f>+B9*C9</f>
        <v>91.839999999999989</v>
      </c>
      <c r="E9" s="3">
        <v>1</v>
      </c>
      <c r="F9" s="3">
        <v>14.83</v>
      </c>
      <c r="G9" s="3">
        <f t="shared" si="0"/>
        <v>14.83</v>
      </c>
      <c r="H9" s="3"/>
      <c r="I9" s="3">
        <v>17.11</v>
      </c>
      <c r="J9" s="3"/>
      <c r="K9" s="3">
        <f t="shared" si="1"/>
        <v>106.66999999999999</v>
      </c>
    </row>
    <row r="10" spans="1:11">
      <c r="A10" s="3" t="s">
        <v>16</v>
      </c>
      <c r="B10" s="3">
        <v>2</v>
      </c>
      <c r="C10" s="3">
        <v>13.12</v>
      </c>
      <c r="D10" s="3">
        <f>+B10*C10</f>
        <v>26.24</v>
      </c>
      <c r="E10" s="3">
        <v>0</v>
      </c>
      <c r="F10" s="3">
        <v>14.83</v>
      </c>
      <c r="G10" s="3">
        <f t="shared" si="0"/>
        <v>0</v>
      </c>
      <c r="H10" s="3"/>
      <c r="I10" s="3">
        <v>17.11</v>
      </c>
      <c r="J10" s="3"/>
      <c r="K10" s="3">
        <f t="shared" si="1"/>
        <v>26.24</v>
      </c>
    </row>
    <row r="11" spans="1:11">
      <c r="A11" s="3" t="s">
        <v>10</v>
      </c>
      <c r="B11" s="3">
        <v>1</v>
      </c>
      <c r="C11" s="3">
        <v>12.72</v>
      </c>
      <c r="D11" s="3">
        <f>B11*C11</f>
        <v>12.72</v>
      </c>
      <c r="E11" s="3">
        <v>2</v>
      </c>
      <c r="F11" s="3">
        <v>14.38</v>
      </c>
      <c r="G11" s="3">
        <f t="shared" si="0"/>
        <v>28.76</v>
      </c>
      <c r="H11" s="3"/>
      <c r="I11" s="3">
        <v>16.59</v>
      </c>
      <c r="J11" s="3"/>
      <c r="K11" s="3">
        <f t="shared" si="1"/>
        <v>41.480000000000004</v>
      </c>
    </row>
    <row r="12" spans="1:11">
      <c r="A12" s="4"/>
      <c r="B12" s="4"/>
      <c r="C12" s="4"/>
      <c r="D12" s="5">
        <f>SUM(D8:D11)</f>
        <v>337.95000000000005</v>
      </c>
      <c r="E12" s="4"/>
      <c r="F12" s="4"/>
      <c r="G12" s="5">
        <f>SUM(G8:G11)</f>
        <v>137.25</v>
      </c>
      <c r="H12" s="4"/>
      <c r="I12" s="4"/>
      <c r="J12" s="4"/>
      <c r="K12" s="5">
        <f>SUM(K8:K11)</f>
        <v>475.20000000000005</v>
      </c>
    </row>
  </sheetData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6:K24"/>
  <sheetViews>
    <sheetView tabSelected="1" workbookViewId="0">
      <selection activeCell="A28" sqref="A28"/>
    </sheetView>
  </sheetViews>
  <sheetFormatPr defaultRowHeight="15"/>
  <cols>
    <col min="1" max="1" width="27.42578125" customWidth="1"/>
    <col min="2" max="2" width="5.7109375" customWidth="1"/>
    <col min="3" max="3" width="10.7109375" customWidth="1"/>
    <col min="4" max="4" width="11.42578125" customWidth="1"/>
    <col min="5" max="5" width="6.140625" customWidth="1"/>
    <col min="7" max="7" width="10.28515625" customWidth="1"/>
    <col min="9" max="9" width="10.42578125" customWidth="1"/>
    <col min="10" max="10" width="10.28515625" customWidth="1"/>
    <col min="11" max="11" width="10.140625" customWidth="1"/>
  </cols>
  <sheetData>
    <row r="6" spans="1:11">
      <c r="A6" s="1" t="s">
        <v>14</v>
      </c>
      <c r="B6" s="1"/>
      <c r="C6" s="6" t="s">
        <v>0</v>
      </c>
      <c r="D6" s="7"/>
      <c r="E6" s="8"/>
      <c r="F6" s="6" t="s">
        <v>4</v>
      </c>
      <c r="G6" s="7"/>
      <c r="H6" s="8"/>
      <c r="I6" s="6" t="s">
        <v>6</v>
      </c>
      <c r="J6" s="7"/>
      <c r="K6" s="5" t="s">
        <v>9</v>
      </c>
    </row>
    <row r="7" spans="1:11">
      <c r="A7" s="2"/>
      <c r="B7" s="3" t="s">
        <v>1</v>
      </c>
      <c r="C7" s="3" t="s">
        <v>2</v>
      </c>
      <c r="D7" s="3" t="s">
        <v>3</v>
      </c>
      <c r="E7" s="3" t="s">
        <v>5</v>
      </c>
      <c r="F7" s="3" t="s">
        <v>2</v>
      </c>
      <c r="G7" s="3" t="s">
        <v>3</v>
      </c>
      <c r="H7" s="3" t="s">
        <v>1</v>
      </c>
      <c r="I7" s="3" t="s">
        <v>2</v>
      </c>
      <c r="J7" s="3" t="s">
        <v>3</v>
      </c>
      <c r="K7" s="3"/>
    </row>
    <row r="8" spans="1:11">
      <c r="A8" s="3" t="s">
        <v>7</v>
      </c>
      <c r="B8" s="3">
        <v>15</v>
      </c>
      <c r="C8" s="3">
        <v>15.45</v>
      </c>
      <c r="D8" s="3">
        <f t="shared" ref="D8:D15" si="0">B8*C8</f>
        <v>231.75</v>
      </c>
      <c r="E8" s="3"/>
      <c r="F8" s="3">
        <v>17.47</v>
      </c>
      <c r="G8" s="3"/>
      <c r="H8" s="3"/>
      <c r="I8" s="3">
        <v>20.16</v>
      </c>
      <c r="J8" s="3"/>
      <c r="K8" s="3">
        <f>+D8</f>
        <v>231.75</v>
      </c>
    </row>
    <row r="9" spans="1:11">
      <c r="A9" s="3" t="s">
        <v>8</v>
      </c>
      <c r="B9" s="3">
        <v>65</v>
      </c>
      <c r="C9" s="3">
        <v>14.25</v>
      </c>
      <c r="D9" s="3">
        <f t="shared" si="0"/>
        <v>926.25</v>
      </c>
      <c r="E9" s="3">
        <v>41</v>
      </c>
      <c r="F9" s="3">
        <v>16.11</v>
      </c>
      <c r="G9" s="3">
        <f t="shared" ref="G9:G15" si="1">+E9*F9</f>
        <v>660.51</v>
      </c>
      <c r="H9" s="3">
        <v>2</v>
      </c>
      <c r="I9" s="3">
        <v>18.579999999999998</v>
      </c>
      <c r="J9" s="3">
        <f>H9*I9</f>
        <v>37.159999999999997</v>
      </c>
      <c r="K9" s="3">
        <f>+D9+G9+J9</f>
        <v>1623.92</v>
      </c>
    </row>
    <row r="10" spans="1:11">
      <c r="A10" s="3" t="s">
        <v>12</v>
      </c>
      <c r="B10" s="3">
        <v>16</v>
      </c>
      <c r="C10" s="3">
        <v>13.54</v>
      </c>
      <c r="D10" s="3">
        <f t="shared" si="0"/>
        <v>216.64</v>
      </c>
      <c r="E10" s="3">
        <v>15</v>
      </c>
      <c r="F10" s="3">
        <v>15.31</v>
      </c>
      <c r="G10" s="3">
        <f t="shared" si="1"/>
        <v>229.65</v>
      </c>
      <c r="H10" s="3"/>
      <c r="I10" s="3">
        <v>17.66</v>
      </c>
      <c r="J10" s="3"/>
      <c r="K10" s="3">
        <f t="shared" ref="K10:K15" si="2">+D10+G10</f>
        <v>446.28999999999996</v>
      </c>
    </row>
    <row r="11" spans="1:11">
      <c r="A11" s="3" t="s">
        <v>16</v>
      </c>
      <c r="B11" s="3"/>
      <c r="C11" s="3">
        <v>13.54</v>
      </c>
      <c r="D11" s="3">
        <f t="shared" si="0"/>
        <v>0</v>
      </c>
      <c r="E11" s="3">
        <v>6</v>
      </c>
      <c r="F11" s="3">
        <v>3.53</v>
      </c>
      <c r="G11" s="3">
        <f t="shared" si="1"/>
        <v>21.18</v>
      </c>
      <c r="H11" s="3"/>
      <c r="I11" s="3">
        <v>17.66</v>
      </c>
      <c r="J11" s="3"/>
      <c r="K11" s="3">
        <f t="shared" si="2"/>
        <v>21.18</v>
      </c>
    </row>
    <row r="12" spans="1:11">
      <c r="A12" s="3" t="s">
        <v>10</v>
      </c>
      <c r="B12" s="3">
        <v>10</v>
      </c>
      <c r="C12" s="3">
        <v>13.13</v>
      </c>
      <c r="D12" s="3">
        <f t="shared" si="0"/>
        <v>131.30000000000001</v>
      </c>
      <c r="E12" s="3"/>
      <c r="F12" s="3">
        <v>14.84</v>
      </c>
      <c r="G12" s="3">
        <f t="shared" si="1"/>
        <v>0</v>
      </c>
      <c r="H12" s="3"/>
      <c r="I12" s="3">
        <v>17.12</v>
      </c>
      <c r="J12" s="3"/>
      <c r="K12" s="3">
        <f t="shared" si="2"/>
        <v>131.30000000000001</v>
      </c>
    </row>
    <row r="13" spans="1:11">
      <c r="A13" s="3" t="s">
        <v>11</v>
      </c>
      <c r="B13" s="3"/>
      <c r="C13" s="3">
        <v>12.91</v>
      </c>
      <c r="D13" s="3">
        <f t="shared" si="0"/>
        <v>0</v>
      </c>
      <c r="E13" s="3">
        <v>1</v>
      </c>
      <c r="F13" s="3">
        <v>14.59</v>
      </c>
      <c r="G13" s="3">
        <f t="shared" si="1"/>
        <v>14.59</v>
      </c>
      <c r="H13" s="3"/>
      <c r="I13" s="3">
        <v>16.84</v>
      </c>
      <c r="J13" s="3"/>
      <c r="K13" s="3">
        <f t="shared" si="2"/>
        <v>14.59</v>
      </c>
    </row>
    <row r="14" spans="1:11">
      <c r="A14" s="3" t="s">
        <v>17</v>
      </c>
      <c r="B14" s="3"/>
      <c r="C14" s="3">
        <v>12.91</v>
      </c>
      <c r="D14" s="3">
        <f t="shared" si="0"/>
        <v>0</v>
      </c>
      <c r="E14" s="3">
        <v>3</v>
      </c>
      <c r="F14" s="3">
        <v>14.59</v>
      </c>
      <c r="G14" s="3">
        <f t="shared" si="1"/>
        <v>43.769999999999996</v>
      </c>
      <c r="H14" s="3"/>
      <c r="I14" s="3">
        <v>16.84</v>
      </c>
      <c r="J14" s="3"/>
      <c r="K14" s="3">
        <f t="shared" si="2"/>
        <v>43.769999999999996</v>
      </c>
    </row>
    <row r="15" spans="1:11">
      <c r="A15" s="3" t="s">
        <v>18</v>
      </c>
      <c r="B15" s="3"/>
      <c r="C15" s="3">
        <v>12.2</v>
      </c>
      <c r="D15" s="3">
        <f t="shared" si="0"/>
        <v>0</v>
      </c>
      <c r="E15" s="3">
        <v>3</v>
      </c>
      <c r="F15" s="3">
        <v>13.79</v>
      </c>
      <c r="G15" s="3">
        <f t="shared" si="1"/>
        <v>41.37</v>
      </c>
      <c r="H15" s="3"/>
      <c r="I15" s="3">
        <v>15.91</v>
      </c>
      <c r="J15" s="3"/>
      <c r="K15" s="3">
        <f t="shared" si="2"/>
        <v>41.37</v>
      </c>
    </row>
    <row r="16" spans="1:11">
      <c r="A16" s="4"/>
      <c r="B16" s="4"/>
      <c r="C16" s="4"/>
      <c r="D16" s="5">
        <f>SUM(D8:D15)</f>
        <v>1505.9399999999998</v>
      </c>
      <c r="E16" s="4"/>
      <c r="F16" s="4"/>
      <c r="G16" s="5">
        <f>SUM(G9:G15)</f>
        <v>1011.0699999999999</v>
      </c>
      <c r="H16" s="4"/>
      <c r="I16" s="4"/>
      <c r="J16" s="4"/>
      <c r="K16" s="5">
        <f>SUM(K8:K15)</f>
        <v>2554.17</v>
      </c>
    </row>
    <row r="17" spans="8:11">
      <c r="K17" s="4"/>
    </row>
    <row r="18" spans="8:11">
      <c r="H18" s="9"/>
      <c r="I18" s="9" t="s">
        <v>20</v>
      </c>
      <c r="J18" s="9"/>
      <c r="K18" s="3">
        <f>+'gennaio febbraio'!K11</f>
        <v>256.39000000000004</v>
      </c>
    </row>
    <row r="19" spans="8:11">
      <c r="H19" s="9"/>
      <c r="I19" s="9" t="s">
        <v>21</v>
      </c>
      <c r="J19" s="9"/>
      <c r="K19" s="3">
        <f>+marzo!K12</f>
        <v>475.20000000000005</v>
      </c>
    </row>
    <row r="20" spans="8:11">
      <c r="H20" s="9" t="s">
        <v>19</v>
      </c>
      <c r="I20" s="9"/>
      <c r="J20" s="9"/>
      <c r="K20" s="10">
        <f>+K16+K18+K19</f>
        <v>3285.76</v>
      </c>
    </row>
    <row r="21" spans="8:11">
      <c r="H21" s="9"/>
      <c r="I21" s="9"/>
      <c r="J21" s="9"/>
      <c r="K21" s="9"/>
    </row>
    <row r="22" spans="8:11">
      <c r="H22" s="9"/>
      <c r="I22" s="9" t="s">
        <v>22</v>
      </c>
      <c r="J22" s="9"/>
      <c r="K22" s="9">
        <v>782.02</v>
      </c>
    </row>
    <row r="23" spans="8:11">
      <c r="H23" s="9"/>
      <c r="I23" s="9" t="s">
        <v>15</v>
      </c>
      <c r="J23" s="9"/>
      <c r="K23" s="9">
        <v>279.29000000000002</v>
      </c>
    </row>
    <row r="24" spans="8:11">
      <c r="K24" s="10">
        <f>+K20+K22+K23</f>
        <v>4347.0700000000006</v>
      </c>
    </row>
  </sheetData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gennaio febbraio</vt:lpstr>
      <vt:lpstr>marzo</vt:lpstr>
      <vt:lpstr>aprile - settembre</vt:lpstr>
      <vt:lpstr>Foglio2</vt:lpstr>
      <vt:lpstr>Foglio3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2018-11-20T15:32:35Z</dcterms:modified>
</cp:coreProperties>
</file>