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Dotazione_per_area (2)" sheetId="1" r:id="rId1"/>
  </sheets>
  <definedNames>
    <definedName name="_xlnm.Print_Area" localSheetId="0">'Dotazione_per_area (2)'!$A$2:$S$57</definedName>
  </definedNames>
  <calcPr calcId="125725"/>
</workbook>
</file>

<file path=xl/calcChain.xml><?xml version="1.0" encoding="utf-8"?>
<calcChain xmlns="http://schemas.openxmlformats.org/spreadsheetml/2006/main">
  <c r="G25" i="1"/>
  <c r="H25" s="1"/>
  <c r="G9"/>
  <c r="H9" s="1"/>
  <c r="G8"/>
  <c r="H8" s="1"/>
  <c r="G10"/>
  <c r="H10" s="1"/>
  <c r="G33"/>
  <c r="H33" s="1"/>
  <c r="G15"/>
  <c r="H15" s="1"/>
  <c r="N26"/>
  <c r="G16"/>
  <c r="H16" s="1"/>
  <c r="G23"/>
  <c r="H23" s="1"/>
  <c r="N52"/>
  <c r="G45"/>
  <c r="H45" s="1"/>
  <c r="G56"/>
  <c r="H56" s="1"/>
  <c r="G47" l="1"/>
  <c r="H47" s="1"/>
  <c r="G19"/>
  <c r="H19" s="1"/>
  <c r="G48"/>
  <c r="H48" s="1"/>
  <c r="G32"/>
  <c r="H32" s="1"/>
  <c r="G20"/>
  <c r="H20" s="1"/>
  <c r="G55"/>
  <c r="H55" s="1"/>
  <c r="G53"/>
  <c r="H53" s="1"/>
  <c r="G18"/>
  <c r="H18" s="1"/>
  <c r="G57"/>
  <c r="H57" s="1"/>
  <c r="G22"/>
  <c r="H22" s="1"/>
  <c r="G21"/>
  <c r="H21" s="1"/>
  <c r="G46"/>
  <c r="H46" s="1"/>
  <c r="G24"/>
  <c r="H24" s="1"/>
  <c r="N4"/>
  <c r="N5" s="1"/>
  <c r="N6" s="1"/>
  <c r="G54"/>
  <c r="H54" s="1"/>
  <c r="G34"/>
  <c r="H34" s="1"/>
  <c r="G7"/>
  <c r="H7" s="1"/>
  <c r="G31"/>
  <c r="H31" s="1"/>
  <c r="G6"/>
  <c r="H6" s="1"/>
</calcChain>
</file>

<file path=xl/sharedStrings.xml><?xml version="1.0" encoding="utf-8"?>
<sst xmlns="http://schemas.openxmlformats.org/spreadsheetml/2006/main" count="253" uniqueCount="107">
  <si>
    <t>Seleziona</t>
  </si>
  <si>
    <t>Note</t>
  </si>
  <si>
    <t>% Part-Time</t>
  </si>
  <si>
    <t>Sesso</t>
  </si>
  <si>
    <t>Tipo assuzione</t>
  </si>
  <si>
    <t>INAIL %</t>
  </si>
  <si>
    <t>Nome</t>
  </si>
  <si>
    <t>Cognome</t>
  </si>
  <si>
    <t>Stipendio*% P.T.</t>
  </si>
  <si>
    <t>Stipendio+13^</t>
  </si>
  <si>
    <t>Categoria</t>
  </si>
  <si>
    <t>Profilo</t>
  </si>
  <si>
    <t>Area/Settore</t>
  </si>
  <si>
    <t>Media INAIL</t>
  </si>
  <si>
    <t>RUOLO</t>
  </si>
  <si>
    <t>D1</t>
  </si>
  <si>
    <t>Istruttore Direttivo Polizia Locale</t>
  </si>
  <si>
    <t xml:space="preserve">IN ASPETTATIVA </t>
  </si>
  <si>
    <t>M</t>
  </si>
  <si>
    <t>CRISTIAN</t>
  </si>
  <si>
    <t>LUPIDI</t>
  </si>
  <si>
    <t>F</t>
  </si>
  <si>
    <t>C1</t>
  </si>
  <si>
    <t>FRANCESCA</t>
  </si>
  <si>
    <t>AMELI</t>
  </si>
  <si>
    <t>Agente Polizia Locale</t>
  </si>
  <si>
    <t>VALERIO</t>
  </si>
  <si>
    <t>LEODORI</t>
  </si>
  <si>
    <t>GIOVANNI</t>
  </si>
  <si>
    <t>VAGNONI</t>
  </si>
  <si>
    <t>VIGILANZA</t>
  </si>
  <si>
    <t>D3</t>
  </si>
  <si>
    <t>RICCARDO</t>
  </si>
  <si>
    <t>CURRELI</t>
  </si>
  <si>
    <t>Funzionario Direttivo Amministrativo</t>
  </si>
  <si>
    <t>B1</t>
  </si>
  <si>
    <t>LOREDANA</t>
  </si>
  <si>
    <t>GIROLAMI</t>
  </si>
  <si>
    <t>Operatore servizi scolastici</t>
  </si>
  <si>
    <t>FRANCA</t>
  </si>
  <si>
    <t>PERROTTI</t>
  </si>
  <si>
    <t>Operatore Amministrativo</t>
  </si>
  <si>
    <t>LAURA</t>
  </si>
  <si>
    <t>PIGNOTTI</t>
  </si>
  <si>
    <t>SOCIO - ASSITENZIALE</t>
  </si>
  <si>
    <t>Ruolo</t>
  </si>
  <si>
    <t>RITA</t>
  </si>
  <si>
    <t>CHERUBINI</t>
  </si>
  <si>
    <t>Funzionario direttivo Amministrativo</t>
  </si>
  <si>
    <t>B3</t>
  </si>
  <si>
    <t>ANTONIO</t>
  </si>
  <si>
    <t xml:space="preserve">MESTICHELLI </t>
  </si>
  <si>
    <t>Collaboratore Amministrativo</t>
  </si>
  <si>
    <t>MAURO</t>
  </si>
  <si>
    <t>GIACOBETTI</t>
  </si>
  <si>
    <t>GIOVANNA</t>
  </si>
  <si>
    <t>VECCIA</t>
  </si>
  <si>
    <t>AMMINISTRATIVA</t>
  </si>
  <si>
    <t>Operaio Specializzato</t>
  </si>
  <si>
    <t>Non Ruolo</t>
  </si>
  <si>
    <t>ENZO</t>
  </si>
  <si>
    <t>CIAMPINI</t>
  </si>
  <si>
    <t>TOMMASO</t>
  </si>
  <si>
    <t>CAVEZZI</t>
  </si>
  <si>
    <t>Funzionario tecnico</t>
  </si>
  <si>
    <t xml:space="preserve">FICCADENTI </t>
  </si>
  <si>
    <t>Istruttore direttivo tecnico</t>
  </si>
  <si>
    <t>FRANCO</t>
  </si>
  <si>
    <t xml:space="preserve">MARTELLA </t>
  </si>
  <si>
    <t>Istruttore tecnico</t>
  </si>
  <si>
    <t>ROBERTO</t>
  </si>
  <si>
    <t>CAPRIOTTI</t>
  </si>
  <si>
    <t>Operaio Professionale</t>
  </si>
  <si>
    <t>MARIO</t>
  </si>
  <si>
    <t>GIORGI</t>
  </si>
  <si>
    <t>STEFANO</t>
  </si>
  <si>
    <t>PANDOLFI</t>
  </si>
  <si>
    <t>NATALINO</t>
  </si>
  <si>
    <t>AMADIO</t>
  </si>
  <si>
    <t>Necroforo</t>
  </si>
  <si>
    <t>ROSA</t>
  </si>
  <si>
    <t>MAGRONE</t>
  </si>
  <si>
    <t>Operatore amministrativo</t>
  </si>
  <si>
    <t>LUIGINO</t>
  </si>
  <si>
    <t>MANNI</t>
  </si>
  <si>
    <t>TECNICO - MANUTENTIVA</t>
  </si>
  <si>
    <t>Istruttore amm.vo contabile</t>
  </si>
  <si>
    <t>Funzionario amm.vo contabile</t>
  </si>
  <si>
    <t>Istruttore direttivo amm.vo</t>
  </si>
  <si>
    <t>Non ruolo</t>
  </si>
  <si>
    <t>Tipo assunzione</t>
  </si>
  <si>
    <t>MONICA</t>
  </si>
  <si>
    <t>CACCIAMANI</t>
  </si>
  <si>
    <t>BARBARA</t>
  </si>
  <si>
    <t xml:space="preserve">D'ANGELO </t>
  </si>
  <si>
    <t>KATUSHA</t>
  </si>
  <si>
    <t xml:space="preserve">FIORAVANTI </t>
  </si>
  <si>
    <t>ELGA</t>
  </si>
  <si>
    <t xml:space="preserve">PIUNTI </t>
  </si>
  <si>
    <t>Media INAIL totale</t>
  </si>
  <si>
    <t>Economico-Finanziaria</t>
  </si>
  <si>
    <r>
      <rPr>
        <b/>
        <sz val="12"/>
        <color rgb="FF000000"/>
        <rFont val="Times New Roman"/>
        <family val="1"/>
      </rPr>
      <t>Allegato A</t>
    </r>
    <r>
      <rPr>
        <sz val="10"/>
        <color rgb="FF000000"/>
        <rFont val="Times New Roman"/>
        <family val="1"/>
      </rPr>
      <t xml:space="preserve"> </t>
    </r>
  </si>
  <si>
    <t>assunzione</t>
  </si>
  <si>
    <t>mobilità/concorso 2019</t>
  </si>
  <si>
    <t>mobilità/concorso  2019</t>
  </si>
  <si>
    <t>mobilità/C.I. 2019</t>
  </si>
  <si>
    <t>mobilità/ C.I.2020</t>
  </si>
</sst>
</file>

<file path=xl/styles.xml><?xml version="1.0" encoding="utf-8"?>
<styleSheet xmlns="http://schemas.openxmlformats.org/spreadsheetml/2006/main">
  <numFmts count="2">
    <numFmt numFmtId="164" formatCode="#,##0.00&quot; &quot;[$€-410]"/>
    <numFmt numFmtId="165" formatCode="&quot; &quot;#,##0.00&quot; &quot;[$€-401]&quot; &quot;;&quot;-&quot;#,##0.00&quot; &quot;[$€-401]&quot; &quot;;&quot; -&quot;00&quot; &quot;[$€-401]&quot; &quot;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61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974807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B8CCE4"/>
        <bgColor rgb="FFB8CCE4"/>
      </patternFill>
    </fill>
    <fill>
      <patternFill patternType="solid">
        <fgColor rgb="FF8DB4E3"/>
        <bgColor rgb="FF8DB4E3"/>
      </patternFill>
    </fill>
    <fill>
      <patternFill patternType="solid">
        <fgColor rgb="FFC6EFCE"/>
        <bgColor rgb="FFC6EFCE"/>
      </patternFill>
    </fill>
  </fills>
  <borders count="15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/>
    <xf numFmtId="0" fontId="3" fillId="6" borderId="0" applyNumberFormat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10" fontId="0" fillId="2" borderId="10" xfId="0" applyNumberForma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4" fontId="0" fillId="2" borderId="0" xfId="1" applyNumberFormat="1" applyFont="1" applyFill="1" applyAlignment="1">
      <alignment horizontal="center" vertical="center"/>
    </xf>
    <xf numFmtId="0" fontId="0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0" fillId="2" borderId="0" xfId="0" applyFill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4" borderId="7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0" fontId="4" fillId="3" borderId="5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0" fontId="4" fillId="3" borderId="4" xfId="1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" fontId="4" fillId="2" borderId="0" xfId="1" applyNumberFormat="1" applyFont="1" applyFill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4" fillId="2" borderId="0" xfId="0" applyFont="1" applyFill="1" applyAlignment="1"/>
    <xf numFmtId="0" fontId="4" fillId="3" borderId="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</cellXfs>
  <cellStyles count="4">
    <cellStyle name="cf1" xfId="2"/>
    <cellStyle name="Euro" xfId="3"/>
    <cellStyle name="LivelloRiga_4" xfId="1"/>
    <cellStyle name="Normale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91"/>
  <sheetViews>
    <sheetView tabSelected="1" topLeftCell="A19" workbookViewId="0">
      <selection activeCell="L27" sqref="L27"/>
    </sheetView>
  </sheetViews>
  <sheetFormatPr defaultColWidth="11.42578125" defaultRowHeight="12.75"/>
  <cols>
    <col min="1" max="1" width="2.85546875" customWidth="1"/>
    <col min="2" max="2" width="28.7109375" style="2" customWidth="1"/>
    <col min="3" max="3" width="14.28515625" style="1" customWidth="1"/>
    <col min="4" max="4" width="13" style="1" customWidth="1"/>
    <col min="5" max="6" width="14.28515625" customWidth="1"/>
    <col min="7" max="7" width="23.85546875" hidden="1" customWidth="1"/>
    <col min="8" max="8" width="27.140625" hidden="1" customWidth="1"/>
    <col min="9" max="9" width="17.7109375" customWidth="1"/>
    <col min="10" max="10" width="17.5703125" customWidth="1"/>
    <col min="11" max="11" width="14.28515625" customWidth="1"/>
    <col min="12" max="12" width="20.7109375" customWidth="1"/>
    <col min="13" max="13" width="2.85546875" customWidth="1"/>
    <col min="14" max="14" width="26.85546875" hidden="1" customWidth="1"/>
    <col min="15" max="15" width="21.7109375" hidden="1" customWidth="1"/>
    <col min="16" max="16" width="13.140625" hidden="1" customWidth="1"/>
    <col min="17" max="17" width="27" hidden="1" customWidth="1"/>
    <col min="18" max="18" width="0" hidden="1" customWidth="1"/>
    <col min="19" max="19" width="2.85546875" customWidth="1"/>
    <col min="20" max="20" width="11.42578125" customWidth="1"/>
  </cols>
  <sheetData>
    <row r="2" spans="1:28" ht="16.5" thickBot="1">
      <c r="A2" s="4"/>
      <c r="B2" s="18" t="s">
        <v>101</v>
      </c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.75" customHeight="1" thickBot="1">
      <c r="A3" s="19"/>
      <c r="B3" s="39" t="s">
        <v>12</v>
      </c>
      <c r="C3" s="40" t="s">
        <v>100</v>
      </c>
      <c r="D3" s="40"/>
      <c r="E3" s="40"/>
      <c r="F3" s="40"/>
      <c r="G3" s="40"/>
      <c r="H3" s="40"/>
      <c r="I3" s="40"/>
      <c r="J3" s="20"/>
      <c r="K3" s="20"/>
      <c r="L3" s="20"/>
      <c r="M3" s="3"/>
      <c r="N3" s="17" t="s">
        <v>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3.5" customHeight="1" thickBot="1">
      <c r="A4" s="19"/>
      <c r="B4" s="39"/>
      <c r="C4" s="40"/>
      <c r="D4" s="40"/>
      <c r="E4" s="40"/>
      <c r="F4" s="40"/>
      <c r="G4" s="40"/>
      <c r="H4" s="40"/>
      <c r="I4" s="40"/>
      <c r="J4" s="20"/>
      <c r="K4" s="20"/>
      <c r="L4" s="20"/>
      <c r="M4" s="3"/>
      <c r="N4" s="6" t="e">
        <f>AVERAGE(N26,N52,#REF!,#REF!,#REF!,#REF!,#REF!,#REF!,#REF!,#REF!,#REF!,#REF!,#REF!,#REF!,#REF!)</f>
        <v>#REF!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" customHeight="1" thickBot="1">
      <c r="A5" s="19"/>
      <c r="B5" s="21" t="s">
        <v>11</v>
      </c>
      <c r="C5" s="22" t="s">
        <v>7</v>
      </c>
      <c r="D5" s="22" t="s">
        <v>6</v>
      </c>
      <c r="E5" s="22" t="s">
        <v>10</v>
      </c>
      <c r="F5" s="22" t="s">
        <v>5</v>
      </c>
      <c r="G5" s="22" t="s">
        <v>9</v>
      </c>
      <c r="H5" s="22" t="s">
        <v>8</v>
      </c>
      <c r="I5" s="22" t="s">
        <v>4</v>
      </c>
      <c r="J5" s="22" t="s">
        <v>3</v>
      </c>
      <c r="K5" s="22" t="s">
        <v>2</v>
      </c>
      <c r="L5" s="23" t="s">
        <v>1</v>
      </c>
      <c r="M5" s="3"/>
      <c r="N5" s="3" t="e">
        <f>N4</f>
        <v>#REF!</v>
      </c>
      <c r="O5" s="16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25" customHeight="1" thickBot="1">
      <c r="A6" s="19"/>
      <c r="B6" s="24" t="s">
        <v>86</v>
      </c>
      <c r="C6" s="25" t="s">
        <v>98</v>
      </c>
      <c r="D6" s="25" t="s">
        <v>97</v>
      </c>
      <c r="E6" s="25" t="s">
        <v>22</v>
      </c>
      <c r="F6" s="26">
        <v>5.0000000000000001E-4</v>
      </c>
      <c r="G6" s="27" t="str">
        <f>IFERROR(VLOOKUP(E6,#REF!,2,FALSE),"-")</f>
        <v>-</v>
      </c>
      <c r="H6" s="27" t="str">
        <f>IFERROR(G6*K6,"-")</f>
        <v>-</v>
      </c>
      <c r="I6" s="25" t="s">
        <v>45</v>
      </c>
      <c r="J6" s="25" t="s">
        <v>21</v>
      </c>
      <c r="K6" s="28">
        <v>0.5</v>
      </c>
      <c r="L6" s="29"/>
      <c r="M6" s="3"/>
      <c r="N6" s="15" t="e">
        <f>N5*100</f>
        <v>#REF!</v>
      </c>
      <c r="O6" s="5"/>
      <c r="P6" s="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>
      <c r="A7" s="19"/>
      <c r="B7" s="24" t="s">
        <v>86</v>
      </c>
      <c r="C7" s="25" t="s">
        <v>96</v>
      </c>
      <c r="D7" s="25" t="s">
        <v>95</v>
      </c>
      <c r="E7" s="25" t="s">
        <v>22</v>
      </c>
      <c r="F7" s="26">
        <v>5.0000000000000001E-4</v>
      </c>
      <c r="G7" s="27" t="str">
        <f>IFERROR(VLOOKUP(E7,#REF!,2,FALSE),"-")</f>
        <v>-</v>
      </c>
      <c r="H7" s="27" t="str">
        <f>IFERROR(G7*K7,"-")</f>
        <v>-</v>
      </c>
      <c r="I7" s="25" t="s">
        <v>45</v>
      </c>
      <c r="J7" s="25" t="s">
        <v>21</v>
      </c>
      <c r="K7" s="28">
        <v>0.66700000000000004</v>
      </c>
      <c r="L7" s="30"/>
      <c r="M7" s="3"/>
      <c r="N7" s="3"/>
      <c r="O7" s="5"/>
      <c r="P7" s="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25" customHeight="1">
      <c r="A8" s="19"/>
      <c r="B8" s="24" t="s">
        <v>88</v>
      </c>
      <c r="C8" s="25" t="s">
        <v>94</v>
      </c>
      <c r="D8" s="25" t="s">
        <v>93</v>
      </c>
      <c r="E8" s="25" t="s">
        <v>15</v>
      </c>
      <c r="F8" s="26">
        <v>5.0000000000000001E-4</v>
      </c>
      <c r="G8" s="27" t="str">
        <f>IFERROR(VLOOKUP(E8,#REF!,2,FALSE),"-")</f>
        <v>-</v>
      </c>
      <c r="H8" s="27" t="str">
        <f>IFERROR(G8*K8,"-")</f>
        <v>-</v>
      </c>
      <c r="I8" s="25" t="s">
        <v>45</v>
      </c>
      <c r="J8" s="25" t="s">
        <v>21</v>
      </c>
      <c r="K8" s="28">
        <v>1</v>
      </c>
      <c r="L8" s="3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4.25" customHeight="1" thickBot="1">
      <c r="A9" s="19"/>
      <c r="B9" s="24" t="s">
        <v>87</v>
      </c>
      <c r="C9" s="25" t="s">
        <v>92</v>
      </c>
      <c r="D9" s="25" t="s">
        <v>91</v>
      </c>
      <c r="E9" s="25" t="s">
        <v>31</v>
      </c>
      <c r="F9" s="26">
        <v>5.0000000000000001E-4</v>
      </c>
      <c r="G9" s="27" t="str">
        <f>IFERROR(VLOOKUP(E9,#REF!,2,FALSE),"-")</f>
        <v>-</v>
      </c>
      <c r="H9" s="27" t="str">
        <f>IFERROR(G9*K9,"-")</f>
        <v>-</v>
      </c>
      <c r="I9" s="25" t="s">
        <v>45</v>
      </c>
      <c r="J9" s="25" t="s">
        <v>21</v>
      </c>
      <c r="K9" s="28">
        <v>1</v>
      </c>
      <c r="L9" s="3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25" customHeight="1" thickBot="1">
      <c r="A10" s="19"/>
      <c r="B10" s="24" t="s">
        <v>86</v>
      </c>
      <c r="C10" s="31" t="s">
        <v>102</v>
      </c>
      <c r="D10" s="31"/>
      <c r="E10" s="25" t="s">
        <v>22</v>
      </c>
      <c r="F10" s="26">
        <v>5.0000000000000001E-4</v>
      </c>
      <c r="G10" s="27" t="str">
        <f>IFERROR(VLOOKUP(E10,#REF!,2,FALSE),"-")</f>
        <v>-</v>
      </c>
      <c r="H10" s="27" t="str">
        <f>IFERROR(G10*K10,"-")</f>
        <v>-</v>
      </c>
      <c r="I10" s="25" t="s">
        <v>45</v>
      </c>
      <c r="J10" s="25"/>
      <c r="K10" s="28">
        <v>1</v>
      </c>
      <c r="L10" s="38" t="s">
        <v>103</v>
      </c>
      <c r="M10" s="3"/>
      <c r="N10" s="3"/>
      <c r="O10" s="3"/>
      <c r="P10" s="3"/>
      <c r="Q10" s="13" t="s">
        <v>90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 customHeight="1" thickBot="1">
      <c r="A11" s="19"/>
      <c r="B11" s="32"/>
      <c r="C11" s="32"/>
      <c r="D11" s="32"/>
      <c r="E11" s="33"/>
      <c r="F11" s="33"/>
      <c r="G11" s="32"/>
      <c r="H11" s="32"/>
      <c r="I11" s="32"/>
      <c r="J11" s="32"/>
      <c r="K11" s="34"/>
      <c r="L11" s="19"/>
      <c r="M11" s="3"/>
      <c r="N11" s="3"/>
      <c r="O11" s="3"/>
      <c r="P11" s="3"/>
      <c r="Q11" s="13" t="s"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4.25" customHeight="1" thickBot="1">
      <c r="A12" s="19"/>
      <c r="B12" s="39" t="s">
        <v>12</v>
      </c>
      <c r="C12" s="40" t="s">
        <v>85</v>
      </c>
      <c r="D12" s="40"/>
      <c r="E12" s="40"/>
      <c r="F12" s="40"/>
      <c r="G12" s="40"/>
      <c r="H12" s="40"/>
      <c r="I12" s="40"/>
      <c r="J12" s="20"/>
      <c r="K12" s="20"/>
      <c r="L12" s="20"/>
      <c r="M12" s="3"/>
      <c r="N12" s="3"/>
      <c r="O12" s="3"/>
      <c r="P12" s="3"/>
      <c r="Q12" s="12" t="s">
        <v>45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25" customHeight="1" thickBot="1">
      <c r="A13" s="19"/>
      <c r="B13" s="39"/>
      <c r="C13" s="40"/>
      <c r="D13" s="40"/>
      <c r="E13" s="40"/>
      <c r="F13" s="40"/>
      <c r="G13" s="40"/>
      <c r="H13" s="40"/>
      <c r="I13" s="40"/>
      <c r="J13" s="20"/>
      <c r="K13" s="20"/>
      <c r="L13" s="20"/>
      <c r="M13" s="3"/>
      <c r="N13" s="3"/>
      <c r="O13" s="3"/>
      <c r="P13" s="3"/>
      <c r="Q13" s="14" t="s">
        <v>89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4.25" customHeight="1" thickBot="1">
      <c r="A14" s="19"/>
      <c r="B14" s="21" t="s">
        <v>11</v>
      </c>
      <c r="C14" s="22" t="s">
        <v>7</v>
      </c>
      <c r="D14" s="22" t="s">
        <v>6</v>
      </c>
      <c r="E14" s="22" t="s">
        <v>10</v>
      </c>
      <c r="F14" s="22" t="s">
        <v>5</v>
      </c>
      <c r="G14" s="22" t="s">
        <v>9</v>
      </c>
      <c r="H14" s="22" t="s">
        <v>8</v>
      </c>
      <c r="I14" s="22" t="s">
        <v>4</v>
      </c>
      <c r="J14" s="22" t="s">
        <v>3</v>
      </c>
      <c r="K14" s="22" t="s">
        <v>2</v>
      </c>
      <c r="L14" s="23" t="s">
        <v>1</v>
      </c>
      <c r="M14" s="3"/>
      <c r="N14" s="3"/>
      <c r="O14" s="3"/>
      <c r="P14" s="3"/>
      <c r="Q14" s="13" t="s">
        <v>3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4.25" customHeight="1" thickBot="1">
      <c r="A15" s="19"/>
      <c r="B15" s="35" t="s">
        <v>58</v>
      </c>
      <c r="C15" s="25" t="s">
        <v>84</v>
      </c>
      <c r="D15" s="25" t="s">
        <v>83</v>
      </c>
      <c r="E15" s="25" t="s">
        <v>35</v>
      </c>
      <c r="F15" s="26">
        <v>2.5999999999999999E-2</v>
      </c>
      <c r="G15" s="27" t="str">
        <f>IFERROR(VLOOKUP(E15,#REF!,2,FALSE),"-")</f>
        <v>-</v>
      </c>
      <c r="H15" s="27" t="str">
        <f>IFERROR(G15*K15,"-")</f>
        <v>-</v>
      </c>
      <c r="I15" s="31" t="s">
        <v>45</v>
      </c>
      <c r="J15" s="31" t="s">
        <v>18</v>
      </c>
      <c r="K15" s="28">
        <v>1</v>
      </c>
      <c r="L15" s="30"/>
      <c r="M15" s="3"/>
      <c r="N15" s="3"/>
      <c r="O15" s="3"/>
      <c r="P15" s="3"/>
      <c r="Q15" s="13" t="s"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4.25" customHeight="1">
      <c r="A16" s="19"/>
      <c r="B16" s="35" t="s">
        <v>82</v>
      </c>
      <c r="C16" s="25" t="s">
        <v>81</v>
      </c>
      <c r="D16" s="25" t="s">
        <v>80</v>
      </c>
      <c r="E16" s="25" t="s">
        <v>35</v>
      </c>
      <c r="F16" s="26">
        <v>5.0000000000000001E-4</v>
      </c>
      <c r="G16" s="27" t="str">
        <f>IFERROR(VLOOKUP(E16,#REF!,2,FALSE),"-")</f>
        <v>-</v>
      </c>
      <c r="H16" s="27" t="str">
        <f>IFERROR(G16*K16,"-")</f>
        <v>-</v>
      </c>
      <c r="I16" s="31" t="s">
        <v>45</v>
      </c>
      <c r="J16" s="31" t="s">
        <v>21</v>
      </c>
      <c r="K16" s="28">
        <v>1</v>
      </c>
      <c r="L16" s="30"/>
      <c r="M16" s="3"/>
      <c r="N16" s="3"/>
      <c r="O16" s="3"/>
      <c r="P16" s="3"/>
      <c r="Q16" s="12" t="s">
        <v>18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4.25" customHeight="1" thickBot="1">
      <c r="A17" s="19"/>
      <c r="B17" s="35" t="s">
        <v>79</v>
      </c>
      <c r="C17" s="25" t="s">
        <v>78</v>
      </c>
      <c r="D17" s="25" t="s">
        <v>77</v>
      </c>
      <c r="E17" s="25" t="s">
        <v>49</v>
      </c>
      <c r="F17" s="26">
        <v>2.5999999999999999E-2</v>
      </c>
      <c r="G17" s="27"/>
      <c r="H17" s="27"/>
      <c r="I17" s="31" t="s">
        <v>45</v>
      </c>
      <c r="J17" s="31" t="s">
        <v>18</v>
      </c>
      <c r="K17" s="28">
        <v>1</v>
      </c>
      <c r="L17" s="30"/>
      <c r="M17" s="3"/>
      <c r="N17" s="3"/>
      <c r="O17" s="3"/>
      <c r="P17" s="3"/>
      <c r="Q17" s="11" t="s">
        <v>21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4.25" customHeight="1">
      <c r="A18" s="19"/>
      <c r="B18" s="35" t="s">
        <v>72</v>
      </c>
      <c r="C18" s="25" t="s">
        <v>76</v>
      </c>
      <c r="D18" s="25" t="s">
        <v>75</v>
      </c>
      <c r="E18" s="25" t="s">
        <v>49</v>
      </c>
      <c r="F18" s="26">
        <v>2.5999999999999999E-2</v>
      </c>
      <c r="G18" s="27" t="str">
        <f>IFERROR(VLOOKUP(E18,#REF!,2,FALSE),"-")</f>
        <v>-</v>
      </c>
      <c r="H18" s="27" t="str">
        <f t="shared" ref="H18:H25" si="0">IFERROR(G18*K18,"-")</f>
        <v>-</v>
      </c>
      <c r="I18" s="31" t="s">
        <v>45</v>
      </c>
      <c r="J18" s="31" t="s">
        <v>18</v>
      </c>
      <c r="K18" s="28">
        <v>1</v>
      </c>
      <c r="L18" s="3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4.25" customHeight="1">
      <c r="A19" s="19"/>
      <c r="B19" s="35" t="s">
        <v>72</v>
      </c>
      <c r="C19" s="25" t="s">
        <v>74</v>
      </c>
      <c r="D19" s="25" t="s">
        <v>73</v>
      </c>
      <c r="E19" s="25" t="s">
        <v>49</v>
      </c>
      <c r="F19" s="26">
        <v>2.5999999999999999E-2</v>
      </c>
      <c r="G19" s="27" t="str">
        <f>IFERROR(VLOOKUP(E19,#REF!,2,FALSE),"-")</f>
        <v>-</v>
      </c>
      <c r="H19" s="27" t="str">
        <f t="shared" si="0"/>
        <v>-</v>
      </c>
      <c r="I19" s="31" t="s">
        <v>45</v>
      </c>
      <c r="J19" s="31" t="s">
        <v>18</v>
      </c>
      <c r="K19" s="28">
        <v>1</v>
      </c>
      <c r="L19" s="3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4.25" customHeight="1">
      <c r="A20" s="19"/>
      <c r="B20" s="35" t="s">
        <v>72</v>
      </c>
      <c r="C20" s="25" t="s">
        <v>71</v>
      </c>
      <c r="D20" s="25" t="s">
        <v>70</v>
      </c>
      <c r="E20" s="25" t="s">
        <v>49</v>
      </c>
      <c r="F20" s="26">
        <v>2.5999999999999999E-2</v>
      </c>
      <c r="G20" s="27" t="str">
        <f>IFERROR(VLOOKUP(E20,#REF!,2,FALSE),"-")</f>
        <v>-</v>
      </c>
      <c r="H20" s="27" t="str">
        <f t="shared" si="0"/>
        <v>-</v>
      </c>
      <c r="I20" s="31" t="s">
        <v>45</v>
      </c>
      <c r="J20" s="31" t="s">
        <v>18</v>
      </c>
      <c r="K20" s="28">
        <v>1</v>
      </c>
      <c r="L20" s="3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4.25" customHeight="1">
      <c r="A21" s="19"/>
      <c r="B21" s="35" t="s">
        <v>69</v>
      </c>
      <c r="C21" s="25" t="s">
        <v>68</v>
      </c>
      <c r="D21" s="25" t="s">
        <v>67</v>
      </c>
      <c r="E21" s="25" t="s">
        <v>22</v>
      </c>
      <c r="F21" s="26">
        <v>5.0000000000000001E-4</v>
      </c>
      <c r="G21" s="27" t="str">
        <f>IFERROR(VLOOKUP(E21,#REF!,2,FALSE),"-")</f>
        <v>-</v>
      </c>
      <c r="H21" s="27" t="str">
        <f t="shared" si="0"/>
        <v>-</v>
      </c>
      <c r="I21" s="31" t="s">
        <v>45</v>
      </c>
      <c r="J21" s="31" t="s">
        <v>18</v>
      </c>
      <c r="K21" s="28">
        <v>1</v>
      </c>
      <c r="L21" s="3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4.25" customHeight="1">
      <c r="A22" s="19"/>
      <c r="B22" s="35" t="s">
        <v>66</v>
      </c>
      <c r="C22" s="25" t="s">
        <v>65</v>
      </c>
      <c r="D22" s="31" t="s">
        <v>55</v>
      </c>
      <c r="E22" s="25" t="s">
        <v>15</v>
      </c>
      <c r="F22" s="26">
        <v>5.0000000000000001E-4</v>
      </c>
      <c r="G22" s="27" t="str">
        <f>IFERROR(VLOOKUP(E22,#REF!,2,FALSE),"-")</f>
        <v>-</v>
      </c>
      <c r="H22" s="27" t="str">
        <f t="shared" si="0"/>
        <v>-</v>
      </c>
      <c r="I22" s="31" t="s">
        <v>45</v>
      </c>
      <c r="J22" s="31" t="s">
        <v>21</v>
      </c>
      <c r="K22" s="28">
        <v>0.92</v>
      </c>
      <c r="L22" s="3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4.25" customHeight="1" thickBot="1">
      <c r="A23" s="19"/>
      <c r="B23" s="35" t="s">
        <v>64</v>
      </c>
      <c r="C23" s="25" t="s">
        <v>63</v>
      </c>
      <c r="D23" s="25" t="s">
        <v>62</v>
      </c>
      <c r="E23" s="25" t="s">
        <v>31</v>
      </c>
      <c r="F23" s="26">
        <v>5.0000000000000001E-4</v>
      </c>
      <c r="G23" s="27" t="str">
        <f>IFERROR(VLOOKUP(E23,#REF!,2,FALSE),"-")</f>
        <v>-</v>
      </c>
      <c r="H23" s="27" t="str">
        <f t="shared" si="0"/>
        <v>-</v>
      </c>
      <c r="I23" s="31" t="s">
        <v>45</v>
      </c>
      <c r="J23" s="31" t="s">
        <v>18</v>
      </c>
      <c r="K23" s="28">
        <v>1</v>
      </c>
      <c r="L23" s="3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4.25" customHeight="1" thickBot="1">
      <c r="A24" s="19"/>
      <c r="B24" s="35" t="s">
        <v>58</v>
      </c>
      <c r="C24" s="31" t="s">
        <v>61</v>
      </c>
      <c r="D24" s="25" t="s">
        <v>60</v>
      </c>
      <c r="E24" s="25" t="s">
        <v>35</v>
      </c>
      <c r="F24" s="26">
        <v>2.5999999999999999E-2</v>
      </c>
      <c r="G24" s="27" t="str">
        <f>IFERROR(VLOOKUP(E24,#REF!,2,FALSE),"-")</f>
        <v>-</v>
      </c>
      <c r="H24" s="27" t="str">
        <f t="shared" si="0"/>
        <v>-</v>
      </c>
      <c r="I24" s="31" t="s">
        <v>59</v>
      </c>
      <c r="J24" s="31" t="s">
        <v>18</v>
      </c>
      <c r="K24" s="28">
        <v>1</v>
      </c>
      <c r="L24" s="30"/>
      <c r="M24" s="3"/>
      <c r="N24" s="7" t="s">
        <v>13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4.25" customHeight="1" thickBot="1">
      <c r="A25" s="19"/>
      <c r="B25" s="35" t="s">
        <v>58</v>
      </c>
      <c r="C25" s="31" t="s">
        <v>102</v>
      </c>
      <c r="D25" s="25"/>
      <c r="E25" s="25" t="s">
        <v>35</v>
      </c>
      <c r="F25" s="26">
        <v>2.5999999999999999E-2</v>
      </c>
      <c r="G25" s="27" t="str">
        <f>IFERROR(VLOOKUP(E25,#REF!,2,FALSE),"-")</f>
        <v>-</v>
      </c>
      <c r="H25" s="27" t="str">
        <f t="shared" si="0"/>
        <v>-</v>
      </c>
      <c r="I25" s="31" t="s">
        <v>14</v>
      </c>
      <c r="J25" s="31"/>
      <c r="K25" s="28">
        <v>1</v>
      </c>
      <c r="L25" s="30" t="s">
        <v>105</v>
      </c>
      <c r="M25" s="3"/>
      <c r="N25" s="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4.25" customHeight="1" thickBot="1">
      <c r="A26" s="19"/>
      <c r="B26" s="35" t="s">
        <v>58</v>
      </c>
      <c r="C26" s="31" t="s">
        <v>102</v>
      </c>
      <c r="D26" s="25"/>
      <c r="E26" s="25" t="s">
        <v>35</v>
      </c>
      <c r="F26" s="26">
        <v>2.5999999999999999E-2</v>
      </c>
      <c r="G26" s="27"/>
      <c r="H26" s="27"/>
      <c r="I26" s="31" t="s">
        <v>14</v>
      </c>
      <c r="J26" s="31"/>
      <c r="K26" s="28">
        <v>1</v>
      </c>
      <c r="L26" s="30" t="s">
        <v>106</v>
      </c>
      <c r="M26" s="3"/>
      <c r="N26" s="6">
        <f>IFERROR(AVERAGE(F6:F10),"-")</f>
        <v>5.0000000000000001E-4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4.25" customHeight="1" thickBot="1">
      <c r="A27" s="19"/>
      <c r="B27" s="32"/>
      <c r="C27" s="32"/>
      <c r="D27" s="32"/>
      <c r="E27" s="33"/>
      <c r="F27" s="33"/>
      <c r="G27" s="32"/>
      <c r="H27" s="32"/>
      <c r="I27" s="32"/>
      <c r="J27" s="32"/>
      <c r="K27" s="34"/>
      <c r="L27" s="19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8" customHeight="1" thickBot="1">
      <c r="A28" s="19"/>
      <c r="B28" s="39" t="s">
        <v>12</v>
      </c>
      <c r="C28" s="40" t="s">
        <v>57</v>
      </c>
      <c r="D28" s="40"/>
      <c r="E28" s="40"/>
      <c r="F28" s="40"/>
      <c r="G28" s="40"/>
      <c r="H28" s="40"/>
      <c r="I28" s="40"/>
      <c r="J28" s="20"/>
      <c r="K28" s="20"/>
      <c r="L28" s="2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4.25" customHeight="1" thickBot="1">
      <c r="A29" s="19"/>
      <c r="B29" s="39"/>
      <c r="C29" s="40"/>
      <c r="D29" s="40"/>
      <c r="E29" s="40"/>
      <c r="F29" s="40"/>
      <c r="G29" s="40"/>
      <c r="H29" s="40"/>
      <c r="I29" s="40"/>
      <c r="J29" s="20"/>
      <c r="K29" s="20"/>
      <c r="L29" s="2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4.25" customHeight="1" thickBot="1">
      <c r="A30" s="19"/>
      <c r="B30" s="21" t="s">
        <v>11</v>
      </c>
      <c r="C30" s="22" t="s">
        <v>7</v>
      </c>
      <c r="D30" s="22" t="s">
        <v>6</v>
      </c>
      <c r="E30" s="22" t="s">
        <v>10</v>
      </c>
      <c r="F30" s="22" t="s">
        <v>5</v>
      </c>
      <c r="G30" s="22" t="s">
        <v>9</v>
      </c>
      <c r="H30" s="22" t="s">
        <v>8</v>
      </c>
      <c r="I30" s="22" t="s">
        <v>4</v>
      </c>
      <c r="J30" s="22" t="s">
        <v>3</v>
      </c>
      <c r="K30" s="22" t="s">
        <v>2</v>
      </c>
      <c r="L30" s="23" t="s">
        <v>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4.25" customHeight="1">
      <c r="A31" s="19"/>
      <c r="B31" s="35" t="s">
        <v>41</v>
      </c>
      <c r="C31" s="25" t="s">
        <v>56</v>
      </c>
      <c r="D31" s="25" t="s">
        <v>55</v>
      </c>
      <c r="E31" s="25" t="s">
        <v>35</v>
      </c>
      <c r="F31" s="26">
        <v>5.0000000000000001E-4</v>
      </c>
      <c r="G31" s="27" t="str">
        <f>IFERROR(VLOOKUP(E31,#REF!,2,FALSE),"-")</f>
        <v>-</v>
      </c>
      <c r="H31" s="27" t="str">
        <f>IFERROR(G31*K31,"-")</f>
        <v>-</v>
      </c>
      <c r="I31" s="31" t="s">
        <v>45</v>
      </c>
      <c r="J31" s="31" t="s">
        <v>21</v>
      </c>
      <c r="K31" s="28">
        <v>1</v>
      </c>
      <c r="L31" s="3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4.25" customHeight="1">
      <c r="A32" s="19"/>
      <c r="B32" s="35" t="s">
        <v>52</v>
      </c>
      <c r="C32" s="25" t="s">
        <v>54</v>
      </c>
      <c r="D32" s="25" t="s">
        <v>53</v>
      </c>
      <c r="E32" s="25" t="s">
        <v>49</v>
      </c>
      <c r="F32" s="26">
        <v>5.0000000000000001E-4</v>
      </c>
      <c r="G32" s="27" t="str">
        <f>IFERROR(VLOOKUP(E32,#REF!,2,FALSE),"-")</f>
        <v>-</v>
      </c>
      <c r="H32" s="27" t="str">
        <f>IFERROR(G32*K32,"-")</f>
        <v>-</v>
      </c>
      <c r="I32" s="31" t="s">
        <v>45</v>
      </c>
      <c r="J32" s="31" t="s">
        <v>18</v>
      </c>
      <c r="K32" s="28">
        <v>1</v>
      </c>
      <c r="L32" s="3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4.25" customHeight="1">
      <c r="A33" s="19"/>
      <c r="B33" s="35" t="s">
        <v>52</v>
      </c>
      <c r="C33" s="25" t="s">
        <v>51</v>
      </c>
      <c r="D33" s="25" t="s">
        <v>50</v>
      </c>
      <c r="E33" s="25" t="s">
        <v>49</v>
      </c>
      <c r="F33" s="26">
        <v>5.0000000000000001E-4</v>
      </c>
      <c r="G33" s="27" t="str">
        <f>IFERROR(VLOOKUP(E33,#REF!,2,FALSE),"-")</f>
        <v>-</v>
      </c>
      <c r="H33" s="27" t="str">
        <f>IFERROR(G33*K33,"-")</f>
        <v>-</v>
      </c>
      <c r="I33" s="31" t="s">
        <v>45</v>
      </c>
      <c r="J33" s="31" t="s">
        <v>18</v>
      </c>
      <c r="K33" s="28">
        <v>1</v>
      </c>
      <c r="L33" s="3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4.25" customHeight="1">
      <c r="A34" s="19"/>
      <c r="B34" s="35" t="s">
        <v>48</v>
      </c>
      <c r="C34" s="25" t="s">
        <v>47</v>
      </c>
      <c r="D34" s="25" t="s">
        <v>46</v>
      </c>
      <c r="E34" s="25" t="s">
        <v>31</v>
      </c>
      <c r="F34" s="26">
        <v>5.0000000000000001E-4</v>
      </c>
      <c r="G34" s="27" t="str">
        <f>IFERROR(VLOOKUP(E34,#REF!,2,FALSE),"-")</f>
        <v>-</v>
      </c>
      <c r="H34" s="27" t="str">
        <f>IFERROR(G34*K34,"-")</f>
        <v>-</v>
      </c>
      <c r="I34" s="31" t="s">
        <v>45</v>
      </c>
      <c r="J34" s="31" t="s">
        <v>21</v>
      </c>
      <c r="K34" s="28">
        <v>1</v>
      </c>
      <c r="L34" s="3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4.25" customHeight="1">
      <c r="A35" s="19"/>
      <c r="B35" s="32"/>
      <c r="C35" s="32"/>
      <c r="D35" s="32"/>
      <c r="E35" s="33"/>
      <c r="F35" s="33"/>
      <c r="G35" s="32"/>
      <c r="H35" s="32"/>
      <c r="I35" s="32"/>
      <c r="J35" s="32"/>
      <c r="K35" s="34"/>
      <c r="L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4.25" customHeight="1">
      <c r="A36" s="4"/>
      <c r="B36" s="9"/>
      <c r="C36" s="9"/>
      <c r="D36" s="9"/>
      <c r="E36" s="10"/>
      <c r="F36" s="10"/>
      <c r="G36" s="9"/>
      <c r="H36" s="9"/>
      <c r="I36" s="9"/>
      <c r="J36" s="9"/>
      <c r="K36" s="8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4.25" customHeight="1">
      <c r="A37" s="4"/>
      <c r="B37" s="9"/>
      <c r="C37" s="9"/>
      <c r="D37" s="9"/>
      <c r="E37" s="10"/>
      <c r="F37" s="10"/>
      <c r="G37" s="9"/>
      <c r="H37" s="9"/>
      <c r="I37" s="9"/>
      <c r="J37" s="9"/>
      <c r="K37" s="8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4.25" customHeight="1">
      <c r="A38" s="4"/>
      <c r="B38" s="9"/>
      <c r="C38" s="9"/>
      <c r="D38" s="9"/>
      <c r="E38" s="10"/>
      <c r="F38" s="10"/>
      <c r="G38" s="9"/>
      <c r="H38" s="9"/>
      <c r="I38" s="9"/>
      <c r="J38" s="9"/>
      <c r="K38" s="8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4.25" customHeight="1">
      <c r="A39" s="4"/>
      <c r="B39" s="9"/>
      <c r="C39" s="9"/>
      <c r="D39" s="9"/>
      <c r="E39" s="10"/>
      <c r="F39" s="10"/>
      <c r="G39" s="9"/>
      <c r="H39" s="9"/>
      <c r="I39" s="9"/>
      <c r="J39" s="9"/>
      <c r="K39" s="8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4.25" customHeight="1">
      <c r="A40" s="4"/>
      <c r="B40" s="9"/>
      <c r="C40" s="9"/>
      <c r="D40" s="9"/>
      <c r="E40" s="10"/>
      <c r="F40" s="10"/>
      <c r="G40" s="9"/>
      <c r="H40" s="9"/>
      <c r="I40" s="9"/>
      <c r="J40" s="9"/>
      <c r="K40" s="8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4.25" customHeight="1" thickBot="1">
      <c r="A41" s="19"/>
      <c r="B41" s="32"/>
      <c r="C41" s="32"/>
      <c r="D41" s="32"/>
      <c r="E41" s="33"/>
      <c r="F41" s="33"/>
      <c r="G41" s="32"/>
      <c r="H41" s="32"/>
      <c r="I41" s="32"/>
      <c r="J41" s="32"/>
      <c r="K41" s="34"/>
      <c r="L41" s="1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4.25" customHeight="1" thickBot="1">
      <c r="A42" s="19"/>
      <c r="B42" s="39" t="s">
        <v>12</v>
      </c>
      <c r="C42" s="40" t="s">
        <v>44</v>
      </c>
      <c r="D42" s="40"/>
      <c r="E42" s="40"/>
      <c r="F42" s="40"/>
      <c r="G42" s="40"/>
      <c r="H42" s="40"/>
      <c r="I42" s="40"/>
      <c r="J42" s="20"/>
      <c r="K42" s="20"/>
      <c r="L42" s="20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4.25" customHeight="1" thickBot="1">
      <c r="A43" s="19"/>
      <c r="B43" s="39"/>
      <c r="C43" s="40"/>
      <c r="D43" s="40"/>
      <c r="E43" s="40"/>
      <c r="F43" s="40"/>
      <c r="G43" s="40"/>
      <c r="H43" s="40"/>
      <c r="I43" s="40"/>
      <c r="J43" s="20"/>
      <c r="K43" s="20"/>
      <c r="L43" s="20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4.25" customHeight="1" thickBot="1">
      <c r="A44" s="19"/>
      <c r="B44" s="21" t="s">
        <v>11</v>
      </c>
      <c r="C44" s="22" t="s">
        <v>7</v>
      </c>
      <c r="D44" s="22" t="s">
        <v>6</v>
      </c>
      <c r="E44" s="22" t="s">
        <v>10</v>
      </c>
      <c r="F44" s="22" t="s">
        <v>5</v>
      </c>
      <c r="G44" s="22" t="s">
        <v>9</v>
      </c>
      <c r="H44" s="22" t="s">
        <v>8</v>
      </c>
      <c r="I44" s="22" t="s">
        <v>4</v>
      </c>
      <c r="J44" s="22" t="s">
        <v>3</v>
      </c>
      <c r="K44" s="22" t="s">
        <v>2</v>
      </c>
      <c r="L44" s="23" t="s">
        <v>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4.25" customHeight="1">
      <c r="A45" s="19"/>
      <c r="B45" s="35" t="s">
        <v>38</v>
      </c>
      <c r="C45" s="31" t="s">
        <v>43</v>
      </c>
      <c r="D45" s="31" t="s">
        <v>42</v>
      </c>
      <c r="E45" s="25" t="s">
        <v>35</v>
      </c>
      <c r="F45" s="26">
        <v>2.5999999999999999E-2</v>
      </c>
      <c r="G45" s="27" t="str">
        <f>IFERROR(VLOOKUP(E45,#REF!,2,FALSE),"-")</f>
        <v>-</v>
      </c>
      <c r="H45" s="27" t="str">
        <f>IFERROR(G45*K45,"-")</f>
        <v>-</v>
      </c>
      <c r="I45" s="31" t="s">
        <v>14</v>
      </c>
      <c r="J45" s="31" t="s">
        <v>21</v>
      </c>
      <c r="K45" s="28">
        <v>1</v>
      </c>
      <c r="L45" s="30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4.25" customHeight="1">
      <c r="A46" s="19"/>
      <c r="B46" s="35" t="s">
        <v>41</v>
      </c>
      <c r="C46" s="31" t="s">
        <v>40</v>
      </c>
      <c r="D46" s="31" t="s">
        <v>39</v>
      </c>
      <c r="E46" s="25" t="s">
        <v>35</v>
      </c>
      <c r="F46" s="26">
        <v>5.0000000000000001E-4</v>
      </c>
      <c r="G46" s="27" t="str">
        <f>IFERROR(VLOOKUP(E46,#REF!,2,FALSE),"-")</f>
        <v>-</v>
      </c>
      <c r="H46" s="27" t="str">
        <f>IFERROR(G46*K46,"-")</f>
        <v>-</v>
      </c>
      <c r="I46" s="31" t="s">
        <v>14</v>
      </c>
      <c r="J46" s="31" t="s">
        <v>21</v>
      </c>
      <c r="K46" s="28">
        <v>1</v>
      </c>
      <c r="L46" s="30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>
      <c r="A47" s="19"/>
      <c r="B47" s="35" t="s">
        <v>38</v>
      </c>
      <c r="C47" s="31" t="s">
        <v>37</v>
      </c>
      <c r="D47" s="31" t="s">
        <v>36</v>
      </c>
      <c r="E47" s="25" t="s">
        <v>35</v>
      </c>
      <c r="F47" s="26">
        <v>5.0000000000000001E-4</v>
      </c>
      <c r="G47" s="27" t="str">
        <f>IFERROR(VLOOKUP(E47,#REF!,2,FALSE),"-")</f>
        <v>-</v>
      </c>
      <c r="H47" s="27" t="str">
        <f>IFERROR(G47*K47,"-")</f>
        <v>-</v>
      </c>
      <c r="I47" s="31" t="s">
        <v>14</v>
      </c>
      <c r="J47" s="31" t="s">
        <v>21</v>
      </c>
      <c r="K47" s="28">
        <v>1</v>
      </c>
      <c r="L47" s="30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19"/>
      <c r="B48" s="35" t="s">
        <v>34</v>
      </c>
      <c r="C48" s="31" t="s">
        <v>33</v>
      </c>
      <c r="D48" s="31" t="s">
        <v>32</v>
      </c>
      <c r="E48" s="25" t="s">
        <v>31</v>
      </c>
      <c r="F48" s="26">
        <v>5.0000000000000001E-4</v>
      </c>
      <c r="G48" s="27" t="str">
        <f>IFERROR(VLOOKUP(E48,#REF!,2,FALSE),"-")</f>
        <v>-</v>
      </c>
      <c r="H48" s="27" t="str">
        <f>IFERROR(G48*K48,"-")</f>
        <v>-</v>
      </c>
      <c r="I48" s="31" t="s">
        <v>14</v>
      </c>
      <c r="J48" s="31" t="s">
        <v>18</v>
      </c>
      <c r="K48" s="28">
        <v>1</v>
      </c>
      <c r="L48" s="30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 thickBot="1">
      <c r="A49" s="19"/>
      <c r="B49" s="37"/>
      <c r="C49" s="19"/>
      <c r="D49" s="19"/>
      <c r="E49" s="20"/>
      <c r="F49" s="20"/>
      <c r="G49" s="20"/>
      <c r="H49" s="20"/>
      <c r="I49" s="20"/>
      <c r="J49" s="20"/>
      <c r="K49" s="20"/>
      <c r="L49" s="20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 thickBot="1">
      <c r="A50" s="19"/>
      <c r="B50" s="39" t="s">
        <v>12</v>
      </c>
      <c r="C50" s="40" t="s">
        <v>30</v>
      </c>
      <c r="D50" s="40"/>
      <c r="E50" s="40"/>
      <c r="F50" s="40"/>
      <c r="G50" s="40"/>
      <c r="H50" s="40"/>
      <c r="I50" s="40"/>
      <c r="J50" s="20"/>
      <c r="K50" s="20"/>
      <c r="L50" s="20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 thickBot="1">
      <c r="A51" s="19"/>
      <c r="B51" s="39"/>
      <c r="C51" s="40"/>
      <c r="D51" s="40"/>
      <c r="E51" s="40"/>
      <c r="F51" s="40"/>
      <c r="G51" s="40"/>
      <c r="H51" s="40"/>
      <c r="I51" s="40"/>
      <c r="J51" s="20"/>
      <c r="K51" s="20"/>
      <c r="L51" s="20"/>
      <c r="M51" s="3"/>
      <c r="N51" s="7" t="s">
        <v>13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 thickBot="1">
      <c r="A52" s="19"/>
      <c r="B52" s="21" t="s">
        <v>11</v>
      </c>
      <c r="C52" s="22" t="s">
        <v>7</v>
      </c>
      <c r="D52" s="22" t="s">
        <v>6</v>
      </c>
      <c r="E52" s="22" t="s">
        <v>10</v>
      </c>
      <c r="F52" s="22" t="s">
        <v>5</v>
      </c>
      <c r="G52" s="22" t="s">
        <v>9</v>
      </c>
      <c r="H52" s="22" t="s">
        <v>8</v>
      </c>
      <c r="I52" s="22" t="s">
        <v>4</v>
      </c>
      <c r="J52" s="22" t="s">
        <v>3</v>
      </c>
      <c r="K52" s="22" t="s">
        <v>2</v>
      </c>
      <c r="L52" s="23" t="s">
        <v>1</v>
      </c>
      <c r="M52" s="3"/>
      <c r="N52" s="6">
        <f>IFERROR(AVERAGE(F14:F26),"-")</f>
        <v>1.7499999999999998E-2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19"/>
      <c r="B53" s="35" t="s">
        <v>25</v>
      </c>
      <c r="C53" s="31" t="s">
        <v>29</v>
      </c>
      <c r="D53" s="31" t="s">
        <v>28</v>
      </c>
      <c r="E53" s="25" t="s">
        <v>22</v>
      </c>
      <c r="F53" s="26">
        <v>0.01</v>
      </c>
      <c r="G53" s="27" t="str">
        <f>IFERROR(VLOOKUP(E53,#REF!,2,FALSE),"-")</f>
        <v>-</v>
      </c>
      <c r="H53" s="27" t="str">
        <f>IFERROR(G53*K53,"-")</f>
        <v>-</v>
      </c>
      <c r="I53" s="31" t="s">
        <v>14</v>
      </c>
      <c r="J53" s="31" t="s">
        <v>18</v>
      </c>
      <c r="K53" s="28">
        <v>1</v>
      </c>
      <c r="L53" s="30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19"/>
      <c r="B54" s="35" t="s">
        <v>25</v>
      </c>
      <c r="C54" s="31" t="s">
        <v>27</v>
      </c>
      <c r="D54" s="31" t="s">
        <v>26</v>
      </c>
      <c r="E54" s="25" t="s">
        <v>22</v>
      </c>
      <c r="F54" s="26">
        <v>0.01</v>
      </c>
      <c r="G54" s="27" t="str">
        <f>IFERROR(VLOOKUP(E54,#REF!,2,FALSE),"-")</f>
        <v>-</v>
      </c>
      <c r="H54" s="27" t="str">
        <f>IFERROR(G54*K54,"-")</f>
        <v>-</v>
      </c>
      <c r="I54" s="31" t="s">
        <v>14</v>
      </c>
      <c r="J54" s="31" t="s">
        <v>18</v>
      </c>
      <c r="K54" s="28">
        <v>1</v>
      </c>
      <c r="L54" s="30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19"/>
      <c r="B55" s="35" t="s">
        <v>25</v>
      </c>
      <c r="C55" s="31" t="s">
        <v>24</v>
      </c>
      <c r="D55" s="31" t="s">
        <v>23</v>
      </c>
      <c r="E55" s="25" t="s">
        <v>22</v>
      </c>
      <c r="F55" s="26">
        <v>0.01</v>
      </c>
      <c r="G55" s="27" t="str">
        <f>IFERROR(VLOOKUP(E55,#REF!,2,FALSE),"-")</f>
        <v>-</v>
      </c>
      <c r="H55" s="27" t="str">
        <f>IFERROR(G55*K55,"-")</f>
        <v>-</v>
      </c>
      <c r="I55" s="31" t="s">
        <v>14</v>
      </c>
      <c r="J55" s="31" t="s">
        <v>21</v>
      </c>
      <c r="K55" s="28">
        <v>1</v>
      </c>
      <c r="L55" s="30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19"/>
      <c r="B56" s="35" t="s">
        <v>16</v>
      </c>
      <c r="C56" s="31" t="s">
        <v>20</v>
      </c>
      <c r="D56" s="31" t="s">
        <v>19</v>
      </c>
      <c r="E56" s="25"/>
      <c r="F56" s="26"/>
      <c r="G56" s="27" t="str">
        <f>IFERROR(VLOOKUP(E56,#REF!,2,FALSE),"-")</f>
        <v>-</v>
      </c>
      <c r="H56" s="27" t="str">
        <f>IFERROR(G56*K56,"-")</f>
        <v>-</v>
      </c>
      <c r="I56" s="31" t="s">
        <v>14</v>
      </c>
      <c r="J56" s="31" t="s">
        <v>18</v>
      </c>
      <c r="K56" s="28">
        <v>1</v>
      </c>
      <c r="L56" s="30" t="s">
        <v>17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19"/>
      <c r="B57" s="35" t="s">
        <v>16</v>
      </c>
      <c r="C57" s="31" t="s">
        <v>102</v>
      </c>
      <c r="D57" s="31"/>
      <c r="E57" s="25" t="s">
        <v>15</v>
      </c>
      <c r="F57" s="26">
        <v>0.01</v>
      </c>
      <c r="G57" s="27" t="str">
        <f>IFERROR(VLOOKUP(E57,#REF!,2,FALSE),"-")</f>
        <v>-</v>
      </c>
      <c r="H57" s="27" t="str">
        <f>IFERROR(G57*K57,"-")</f>
        <v>-</v>
      </c>
      <c r="I57" s="31" t="s">
        <v>14</v>
      </c>
      <c r="J57" s="31"/>
      <c r="K57" s="28">
        <v>1</v>
      </c>
      <c r="L57" s="38" t="s">
        <v>104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3:28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3:28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3:28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3:28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3:28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3:28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3:28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3:28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3:28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3:28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3:28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3:28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3:28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3:28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3:28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3:28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3:28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3:28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3:28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3:28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3:28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3:28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3:28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3:28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3:28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3:28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3:28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3:28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3:28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3:28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3:28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3:28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3:28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3:28"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3:28"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3:28"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3:28"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3:28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3:28"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3:28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3:28"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3:28"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3:28"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3:28"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3:28"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3:28"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3:28"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3:28"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3:28"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3:28"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3:28"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3:28"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3:28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3:28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3:28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3:28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3:28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3:28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3:28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3:28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3:28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3:28"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3:28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3:28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3:28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3:28"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3:28"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3:28"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3:28"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3:28"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3:28"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3:28"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3:28"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3:28"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3:28"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3:28"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3:28"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3:28"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3:28"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3:28"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3:28"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3:28"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3:28"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3:28"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3:28"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3:28"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3:28"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3:28"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3:28"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3:28"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3:28"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3:28"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3:28"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3:28"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3:28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3:28"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3:28"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3:28"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3:28"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3:28"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3:28"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3:28"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3:28"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3:28"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3:28"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3:28"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3:28"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3:28"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3:28"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3:28"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3:28"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3:28"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3:28"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3:28"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3:28"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3:28"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3:28"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3:28"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3:28"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3:28"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3:28"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3:28"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3:28"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3:28"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3:28"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3:28"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3:28">
      <c r="T191" s="3"/>
      <c r="U191" s="3"/>
      <c r="V191" s="3"/>
      <c r="W191" s="3"/>
      <c r="X191" s="3"/>
      <c r="Y191" s="3"/>
      <c r="Z191" s="3"/>
      <c r="AA191" s="3"/>
      <c r="AB191" s="3"/>
    </row>
  </sheetData>
  <mergeCells count="10">
    <mergeCell ref="B42:B43"/>
    <mergeCell ref="C42:I43"/>
    <mergeCell ref="B50:B51"/>
    <mergeCell ref="C50:I51"/>
    <mergeCell ref="B3:B4"/>
    <mergeCell ref="C3:I4"/>
    <mergeCell ref="B12:B13"/>
    <mergeCell ref="C12:I13"/>
    <mergeCell ref="B28:B29"/>
    <mergeCell ref="C28:I29"/>
  </mergeCells>
  <conditionalFormatting sqref="B53:B57 E53:F57 I53:J57 B45:B48 E45:F48 I45:J48 B31:B34 E31:F34 I31:J34 B6:B10 E6:F10 I6:J10 B15:B26 E15:F26 I15:J26">
    <cfRule type="cellIs" dxfId="0" priority="1" stopIfTrue="1" operator="equal">
      <formula>"Seleziona"</formula>
    </cfRule>
  </conditionalFormatting>
  <printOptions gridLines="1"/>
  <pageMargins left="0.74803149606299213" right="0.74803149606299213" top="0.98425196850393692" bottom="0.98425196850393692" header="0" footer="0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Dotazione_per_area (2)</vt:lpstr>
      <vt:lpstr>'Dotazione_per_area (2)'!Area_stampa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Rita.Cherubini</dc:creator>
  <cp:lastModifiedBy>Rita.Cherubini</cp:lastModifiedBy>
  <cp:lastPrinted>2019-02-21T11:32:09Z</cp:lastPrinted>
  <dcterms:created xsi:type="dcterms:W3CDTF">2019-02-19T12:56:52Z</dcterms:created>
  <dcterms:modified xsi:type="dcterms:W3CDTF">2019-02-21T11:32:47Z</dcterms:modified>
</cp:coreProperties>
</file>