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chelina.deangelis\Desktop\REGOLAMENTO C U\"/>
    </mc:Choice>
  </mc:AlternateContent>
  <bookViews>
    <workbookView xWindow="-120" yWindow="-120" windowWidth="28110" windowHeight="16440" activeTab="3"/>
  </bookViews>
  <sheets>
    <sheet name="Istruzioni" sheetId="6" r:id="rId1"/>
    <sheet name="Classificazione Aree" sheetId="4" r:id="rId2"/>
    <sheet name="Simulazione Tariffe Occupazione" sheetId="1" r:id="rId3"/>
    <sheet name="Simulazione Tariffe Pubblicità" sheetId="5" r:id="rId4"/>
    <sheet name="Tariffe standard" sheetId="2" r:id="rId5"/>
  </sheets>
  <definedNames>
    <definedName name="_xlnm.Print_Area" localSheetId="2">'Simulazione Tariffe Occupazione'!$A$1:$J$43</definedName>
    <definedName name="_xlnm.Print_Area" localSheetId="3">'Simulazione Tariffe Pubblicità'!$A$1:$J$39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 i="1" l="1"/>
  <c r="J12" i="5"/>
  <c r="I12" i="5"/>
  <c r="G12" i="5"/>
  <c r="F12" i="5"/>
  <c r="F6" i="5" l="1"/>
  <c r="F3" i="5"/>
  <c r="E3" i="5"/>
  <c r="F6" i="1"/>
  <c r="E34" i="1" s="1"/>
  <c r="I42" i="5" l="1"/>
  <c r="D44" i="5"/>
  <c r="F44" i="5" s="1"/>
  <c r="J44" i="5"/>
  <c r="E44" i="5"/>
  <c r="G44" i="5" s="1"/>
  <c r="D27" i="5"/>
  <c r="J41" i="5"/>
  <c r="I41" i="5"/>
  <c r="E41" i="5"/>
  <c r="G41" i="5" s="1"/>
  <c r="D40" i="5"/>
  <c r="F40" i="5" s="1"/>
  <c r="J42" i="5"/>
  <c r="E42" i="5"/>
  <c r="G42" i="5" s="1"/>
  <c r="D41" i="5"/>
  <c r="F41" i="5" s="1"/>
  <c r="J40" i="5"/>
  <c r="I40" i="5"/>
  <c r="E40" i="5"/>
  <c r="G40" i="5" s="1"/>
  <c r="D43" i="5"/>
  <c r="F43" i="5" s="1"/>
  <c r="J43" i="5"/>
  <c r="E43" i="5"/>
  <c r="G43" i="5" s="1"/>
  <c r="D42" i="5"/>
  <c r="F42" i="5" s="1"/>
  <c r="D26" i="5"/>
  <c r="I21" i="5"/>
  <c r="I26" i="5"/>
  <c r="I22" i="5"/>
  <c r="I27" i="5"/>
  <c r="D25" i="5"/>
  <c r="F25" i="5" s="1"/>
  <c r="I25" i="5"/>
  <c r="D22" i="5"/>
  <c r="I23" i="5"/>
  <c r="D21" i="5"/>
  <c r="F21" i="5" s="1"/>
  <c r="D23" i="5"/>
  <c r="D18" i="5"/>
  <c r="F18" i="5" s="1"/>
  <c r="I18" i="5"/>
  <c r="I17" i="5"/>
  <c r="I10" i="5"/>
  <c r="I13" i="5"/>
  <c r="I39" i="5"/>
  <c r="I38" i="5"/>
  <c r="I36" i="5"/>
  <c r="I35" i="5"/>
  <c r="I11" i="5"/>
  <c r="I16" i="5"/>
  <c r="I19" i="5"/>
  <c r="J10" i="5"/>
  <c r="J11" i="5"/>
  <c r="J13" i="5"/>
  <c r="J35" i="5"/>
  <c r="J36" i="5"/>
  <c r="J38" i="5"/>
  <c r="J39" i="5"/>
  <c r="D10" i="5"/>
  <c r="F10" i="5" s="1"/>
  <c r="D11" i="5"/>
  <c r="F11" i="5" s="1"/>
  <c r="D13" i="5"/>
  <c r="F13" i="5" s="1"/>
  <c r="D16" i="5"/>
  <c r="F16" i="5" s="1"/>
  <c r="D17" i="5"/>
  <c r="F17" i="5" s="1"/>
  <c r="D19" i="5"/>
  <c r="F19" i="5" s="1"/>
  <c r="D35" i="5"/>
  <c r="F35" i="5" s="1"/>
  <c r="D36" i="5"/>
  <c r="F36" i="5" s="1"/>
  <c r="D38" i="5"/>
  <c r="F38" i="5" s="1"/>
  <c r="D39" i="5"/>
  <c r="F39" i="5" s="1"/>
  <c r="E10" i="5"/>
  <c r="G10" i="5" s="1"/>
  <c r="E11" i="5"/>
  <c r="G11" i="5" s="1"/>
  <c r="E13" i="5"/>
  <c r="G13" i="5" s="1"/>
  <c r="E35" i="5"/>
  <c r="G35" i="5" s="1"/>
  <c r="E36" i="5"/>
  <c r="G36" i="5" s="1"/>
  <c r="E38" i="5"/>
  <c r="G38" i="5" s="1"/>
  <c r="E39" i="5"/>
  <c r="G39" i="5" s="1"/>
  <c r="E23" i="1"/>
  <c r="E38" i="1"/>
  <c r="D12" i="1"/>
  <c r="D28" i="1"/>
  <c r="D15" i="1"/>
  <c r="D30" i="1"/>
  <c r="E15" i="1"/>
  <c r="E30" i="1"/>
  <c r="D23" i="1"/>
  <c r="D38" i="1"/>
  <c r="D20" i="1"/>
  <c r="D35" i="1"/>
  <c r="D16" i="1"/>
  <c r="D24" i="1"/>
  <c r="D31" i="1"/>
  <c r="D39" i="1"/>
  <c r="E11" i="1"/>
  <c r="D18" i="1"/>
  <c r="D27" i="1"/>
  <c r="D34" i="1"/>
  <c r="D11" i="1"/>
  <c r="E18" i="1"/>
  <c r="E27" i="1"/>
  <c r="E12" i="1"/>
  <c r="E16" i="1"/>
  <c r="E20" i="1"/>
  <c r="E24" i="1"/>
  <c r="E28" i="1"/>
  <c r="E31" i="1"/>
  <c r="E35" i="1"/>
  <c r="E39" i="1"/>
  <c r="D10" i="1"/>
  <c r="D13" i="1"/>
  <c r="D17" i="1"/>
  <c r="D21" i="1"/>
  <c r="D25" i="1"/>
  <c r="D29" i="1"/>
  <c r="D33" i="1"/>
  <c r="D36" i="1"/>
  <c r="E10" i="1"/>
  <c r="E13" i="1"/>
  <c r="E17" i="1"/>
  <c r="E21" i="1"/>
  <c r="E25" i="1"/>
  <c r="E29" i="1"/>
  <c r="E33" i="1"/>
  <c r="E36" i="1"/>
  <c r="F3" i="1"/>
  <c r="E3" i="1"/>
  <c r="F27" i="5" l="1"/>
  <c r="F26" i="5"/>
  <c r="F23" i="5"/>
  <c r="F22" i="5"/>
  <c r="F18" i="1"/>
  <c r="G11" i="1"/>
  <c r="J16" i="1"/>
  <c r="G24" i="1"/>
  <c r="I39" i="1"/>
  <c r="J12" i="1"/>
  <c r="G20" i="1"/>
  <c r="G38" i="1"/>
  <c r="J36" i="1"/>
  <c r="F30" i="1"/>
  <c r="J33" i="1"/>
  <c r="F12" i="1"/>
  <c r="J13" i="1"/>
  <c r="G17" i="1"/>
  <c r="F29" i="1"/>
  <c r="J39" i="1"/>
  <c r="G34" i="1"/>
  <c r="G36" i="1"/>
  <c r="G13" i="1"/>
  <c r="J35" i="1"/>
  <c r="I16" i="1"/>
  <c r="I20" i="1"/>
  <c r="I12" i="1"/>
  <c r="I18" i="1"/>
  <c r="I10" i="1"/>
  <c r="I15" i="1"/>
  <c r="I34" i="1"/>
  <c r="I11" i="1"/>
  <c r="I30" i="1"/>
  <c r="I27" i="1"/>
  <c r="I21" i="1"/>
  <c r="F25" i="1"/>
  <c r="F23" i="1"/>
  <c r="J34" i="1"/>
  <c r="J30" i="1"/>
  <c r="J27" i="1"/>
  <c r="J23" i="1"/>
  <c r="J15" i="1"/>
  <c r="J11" i="1"/>
  <c r="J38" i="1"/>
  <c r="J18" i="1"/>
  <c r="J10" i="1"/>
  <c r="J29" i="1"/>
  <c r="G33" i="1"/>
  <c r="G10" i="1"/>
  <c r="I17" i="1"/>
  <c r="F21" i="1"/>
  <c r="J31" i="1"/>
  <c r="G39" i="1"/>
  <c r="G16" i="1"/>
  <c r="F39" i="1"/>
  <c r="G30" i="1"/>
  <c r="F15" i="1"/>
  <c r="G27" i="1"/>
  <c r="I35" i="1"/>
  <c r="J25" i="1"/>
  <c r="G29" i="1"/>
  <c r="I36" i="1"/>
  <c r="I13" i="1"/>
  <c r="F17" i="1"/>
  <c r="J28" i="1"/>
  <c r="G35" i="1"/>
  <c r="G12" i="1"/>
  <c r="F31" i="1"/>
  <c r="G23" i="1"/>
  <c r="F35" i="1"/>
  <c r="G18" i="1"/>
  <c r="I31" i="1"/>
  <c r="J21" i="1"/>
  <c r="G25" i="1"/>
  <c r="I33" i="1"/>
  <c r="F36" i="1"/>
  <c r="F13" i="1"/>
  <c r="J24" i="1"/>
  <c r="G31" i="1"/>
  <c r="F34" i="1"/>
  <c r="F24" i="1"/>
  <c r="G15" i="1"/>
  <c r="F28" i="1"/>
  <c r="F11" i="1"/>
  <c r="I28" i="1"/>
  <c r="J17" i="1"/>
  <c r="G21" i="1"/>
  <c r="I29" i="1"/>
  <c r="F33" i="1"/>
  <c r="J20" i="1"/>
  <c r="G28" i="1"/>
  <c r="F27" i="1"/>
  <c r="F16" i="1"/>
  <c r="F20" i="1"/>
</calcChain>
</file>

<file path=xl/sharedStrings.xml><?xml version="1.0" encoding="utf-8"?>
<sst xmlns="http://schemas.openxmlformats.org/spreadsheetml/2006/main" count="156" uniqueCount="114">
  <si>
    <t xml:space="preserve">5. Alle occupazioni con "Dehors (D1 e D2)"e con "Padiglioni (P1 e P2)" annessi ad esercizi pubblici di somministrazione sono applicati i seguenti coefficienti moltiplicatori: </t>
  </si>
  <si>
    <t>1. Occupazioni permanenti con Passi carrabili - Passi carrabili a raso con cartello - Svasi e Scivoli con riserve di parcheggio per alberghi</t>
  </si>
  <si>
    <t>2. Occupazioni permanenti di aree per la distribuzione di carburanti e simili</t>
  </si>
  <si>
    <t>4. Occupazioni permanenti con edicole per la vendita di giornali e riviste</t>
  </si>
  <si>
    <t>Dehors di tipo "D1"</t>
  </si>
  <si>
    <t>Dehors di tipo "D2"</t>
  </si>
  <si>
    <t>Padiglioni P1</t>
  </si>
  <si>
    <t>Padiglioni P2</t>
  </si>
  <si>
    <r>
      <rPr>
        <vertAlign val="superscript"/>
        <sz val="8"/>
        <color theme="1"/>
        <rFont val="Calibri"/>
        <family val="2"/>
        <scheme val="minor"/>
      </rPr>
      <t>1</t>
    </r>
    <r>
      <rPr>
        <sz val="8"/>
        <color theme="1"/>
        <rFont val="Calibri"/>
        <family val="2"/>
        <scheme val="minor"/>
      </rPr>
      <t xml:space="preserve"> Può essere introdotto, in relazione alla tipologia commerciale della zona, un ulteriore moltiplicatore che verrà determinato negli specifici regolamenti in materia.</t>
    </r>
  </si>
  <si>
    <r>
      <rPr>
        <vertAlign val="superscript"/>
        <sz val="8"/>
        <color theme="1"/>
        <rFont val="Calibri"/>
        <family val="2"/>
        <scheme val="minor"/>
      </rPr>
      <t>3</t>
    </r>
    <r>
      <rPr>
        <sz val="8"/>
        <color theme="1"/>
        <rFont val="Calibri"/>
        <family val="2"/>
        <scheme val="minor"/>
      </rPr>
      <t xml:space="preserve"> È possibile prevedere una tariffa minima</t>
    </r>
  </si>
  <si>
    <t xml:space="preserve">8. Occupazioni temporanee per Attività Edilizia, Ponteggi e Steccati </t>
  </si>
  <si>
    <t>9. Occupazioni temporanee per scavi e manomissioni del suolo</t>
  </si>
  <si>
    <t>10. Occupazioni temporanee e permanenti per operatori del commercio fuori dalle aree mercatali su posteggi dati in concessione</t>
  </si>
  <si>
    <t>in occasione delle Feste di Via</t>
  </si>
  <si>
    <t>aree adiacenti gli stadi in occasione di eventi sportivi che si svolgono all'interno degli stessi</t>
  </si>
  <si>
    <t>in occasione di eventi o manifestazioni che si svolgono negli stadi o in aree diverse dagli stadi</t>
  </si>
  <si>
    <t>11. Occupazioni temporanee per esposizioni connesse ad esercizi commerciali e ad essi antistanti, non rientranti nei casi previsti dall'articolo 45 qualora non superino la superficie di mq. 10 e non occupino spazi per la sosta veicoli a pagamento</t>
  </si>
  <si>
    <t>12. Occupazioni effettuate in occasione di riunioni straordinarie di persone da operatori ai quali sono rilasciati titoli temporanei abilitativi all'esercizio del commercio e all'esercizio della somministrazione di alimenti e bevande</t>
  </si>
  <si>
    <t>Occupazioni da 101 a 1.000 mq. nonché i mezzi abitativi e le attrazioni di cui al Regolamento per le assegnazioni delle aree agli spettacoli viaggianti vigente</t>
  </si>
  <si>
    <t>Occupazioni oltre i 1.000 mq.: coefficiente 0,10 della tariffa ordinaria</t>
  </si>
  <si>
    <t>Occupazioni da 1 a 100 mq.: coefficiente 0,50 della tariffa ordinaria</t>
  </si>
  <si>
    <t>13. Occupazioni temporanee per gli operatori dello spettacolo viaggiante e per gli operatori commerciali compresi negli organici dello spettacolo viaggiante: si applica la tariffa ordinaria della III categoria articolata in 3 fasce di superficie:</t>
  </si>
  <si>
    <t>14. Occupazioni temporanee per manifestazioni ed iniziative, per le quali non sia previsto l'ingresso a pagamento, aventi carattere politico, culturale, sociale, sportivo, sindacale, benefico, religioso a decorrere dal terzo giorno consecutivo di occupazione: coefficiente moltiplicatore 0,50 della tariffa ordinaria.</t>
  </si>
  <si>
    <t>15. Occupazioni temporanee con Parcheggi a pagamento: si applica la tariffa ordinaria della II categoria per 12 ore giornaliere e per 365 giorni all'anno con coefficiente moltiplicatore della tariffa ordinaria approvato con la deliberazione del Consiglio Comunale in tema di tributi locali, tariffe, rette e canoni.</t>
  </si>
  <si>
    <t>17. Occupazioni temporanee per manifestazioni ed eventi nelle seguenti vie/piazze _____________ con area delimitata per le quali sia previsto l'ingresso a pagamento: coefficiente moltiplicatore 15 della tariffa ordinaria.</t>
  </si>
  <si>
    <t xml:space="preserve">16. Occupazioni temporanee per Attività Economiche non diversamente disciplinate al precedente punto 10. e/o Promozionali o ad esse correlate e per Riserva di aree pubbliche per uso privato non altrimenti disciplinate: coefficiente moltiplicatore 10 della tariffa ordinaria. </t>
  </si>
  <si>
    <t>Le strade, aree e spazi pubblici sono classificati in cinque categorie a ciascuna delle quali è attribuito un coefficiente come sotto indicato:</t>
  </si>
  <si>
    <t>Categoria</t>
  </si>
  <si>
    <t>Coefficiente</t>
  </si>
  <si>
    <t>dal 1 gennaio 2021</t>
  </si>
  <si>
    <t>I</t>
  </si>
  <si>
    <t>II</t>
  </si>
  <si>
    <t>Coeff. Class strade, aree e spazi pubblici</t>
  </si>
  <si>
    <t>Abitanti:</t>
  </si>
  <si>
    <t xml:space="preserve">Fino a 10.000 abitanti  </t>
  </si>
  <si>
    <t>Da 10.000 a 30.000 abitanti</t>
  </si>
  <si>
    <t>Da 30.000 a 100.000 abitanti</t>
  </si>
  <si>
    <t>Da 100.000 a 500.000 abitanti</t>
  </si>
  <si>
    <t>Oltre 500.000 abitanti</t>
  </si>
  <si>
    <t>Classificazione strade, aree e spazi pubblici</t>
  </si>
  <si>
    <t>Simulazione coefficiente moltiplicatore</t>
  </si>
  <si>
    <r>
      <rPr>
        <vertAlign val="superscript"/>
        <sz val="8"/>
        <color theme="1"/>
        <rFont val="Calibri"/>
        <family val="2"/>
        <scheme val="minor"/>
      </rPr>
      <t>2</t>
    </r>
    <r>
      <rPr>
        <sz val="8"/>
        <color theme="1"/>
        <rFont val="Calibri"/>
        <family val="2"/>
        <scheme val="minor"/>
      </rPr>
      <t xml:space="preserve"> Per le occupazioni permanenti del territorio comunale, con cavi e condutture, da chiunque effettuate per la fornitura di servizi di pubblica utilità, quali la distribuzione ed erogazione di energia elettrica, gas, acqua, calore, servizi di telecomunicazione e radiotelevisivi e di altri servizi a rete, il canone è dovuto dal soggetto titolare dell'atto di concessione all'occupazione sulla base delle utenze complessive del soggetto stesso e di tutti gli altri soggetti che utilizzano le reti, moltiplicata per la tariffa forfetaria In ogni caso l'ammontare del canone dovuto all’ente non può essere inferiore a euro 800. Il canone è comprensivo degli allacciamenti alle reti effettuati dagli utenti e di tutte le occupazioni di suolo pubblico con impianti direttamente funzionali all'erogazione del servizio a rete. Il soggetto tenuto al pagamento del canone ha diritto di rivalsa nei confronti degli altri utilizzatori delle reti in proporzione alle relative utenze. Il numero complessivo delle utenze è quello risultante al 31 dicembre dell'anno precedente. Gli importi sono rivalutati annualmente in base all'indice ISTAT dei prezzi al consumo rilevati al 31 dicembre dell'anno precedente. Le occupazioni effettuate invece per l'erogazione di beni o altre utilità non aventi carattere di pubblica utilità, a mezzo convenzione, sono assoggettate ad un canone annuale commisurato alla tariffa ordinaria base ragguagliata alle varie categorie viarie e per metro quadrato al giorno.</t>
    </r>
  </si>
  <si>
    <t>Coefficiente ipotetico per mantenimento invarianza (rispetto a canone annuale)</t>
  </si>
  <si>
    <t>Coefficiente ipotetico per mantenimento invarianza (rispetto a canone giornaliero)</t>
  </si>
  <si>
    <t>Tariffa 2020 annuale (con coeff. class. area)</t>
  </si>
  <si>
    <t>Tariffa 2020 giornaliera (con coeff. class. area)</t>
  </si>
  <si>
    <t>Tariffa 2020 annuale per metro quadro o lineare (al netto del coff.  class. area)</t>
  </si>
  <si>
    <t>Tariffa 2020 giornaliera per metro quadro o lineare (al netto del coff.  class. area)</t>
  </si>
  <si>
    <t>Tariffa standard giornaliera, modificabile ai sensi del comma 817 L. 160/2019</t>
  </si>
  <si>
    <t>Tariffa standard annua, modificabile ai sensi del comma 817 L. 160/2019</t>
  </si>
  <si>
    <t>Tariffa standard annua</t>
  </si>
  <si>
    <t>Tariffa standard giornaliera</t>
  </si>
  <si>
    <t>CLASSIFICAZIONE DELLE STRADE, AREE E SPAZI PUBBLICI - OCCUPAZIONE</t>
  </si>
  <si>
    <t>La tariffa ordinaria delle insegne di esercizio è determinata applicando i coefficienti moltiplicatori</t>
  </si>
  <si>
    <t>CLASSIFICAZIONE DELLE STRADE, AREE E SPAZI PUBBLICI - PUBBLICITÀ</t>
  </si>
  <si>
    <r>
      <t>6. [Se non esenti]</t>
    </r>
    <r>
      <rPr>
        <sz val="11"/>
        <color rgb="FF000000"/>
        <rFont val="Calibri"/>
        <family val="2"/>
        <scheme val="minor"/>
      </rPr>
      <t xml:space="preserve"> Occupazioni permanenti con:</t>
    </r>
  </si>
  <si>
    <r>
      <t>-</t>
    </r>
    <r>
      <rPr>
        <sz val="7"/>
        <color rgb="FF000000"/>
        <rFont val="Calibri"/>
        <family val="2"/>
        <scheme val="minor"/>
      </rPr>
      <t xml:space="preserve">     </t>
    </r>
    <r>
      <rPr>
        <sz val="11"/>
        <color rgb="FF000000"/>
        <rFont val="Calibri"/>
        <family val="2"/>
        <scheme val="minor"/>
      </rPr>
      <t>strutture di rete per la ricarica di veicoli elettrici e ibridi con relativo stallo:</t>
    </r>
  </si>
  <si>
    <r>
      <t>7. Occupazioni permanenti di cui all'art. 24 comma 1 per l'erogazione dei servizi pubblici: la tariffa è stabilita dalla legge; le occupazioni di cui al comma 3 per la fornitura di beni o altra utilità non aventi carattere di preminente interesse generale, a mezzo convenzione, la tariffa applicata è quella ordinaria ragguagliata per categoria viaria per metro quadrato al giorno.</t>
    </r>
    <r>
      <rPr>
        <vertAlign val="superscript"/>
        <sz val="11"/>
        <color rgb="FF000000"/>
        <rFont val="Calibri"/>
        <family val="2"/>
        <scheme val="minor"/>
      </rPr>
      <t>2</t>
    </r>
  </si>
  <si>
    <r>
      <t>8.1 Occupazioni temporanee per Attività Edilizia, Ponteggi e Steccatia partire dal secondo rinnovo</t>
    </r>
    <r>
      <rPr>
        <vertAlign val="superscript"/>
        <sz val="11"/>
        <color rgb="FF000000"/>
        <rFont val="Calibri"/>
        <family val="2"/>
        <scheme val="minor"/>
      </rPr>
      <t>3</t>
    </r>
  </si>
  <si>
    <r>
      <rPr>
        <sz val="12"/>
        <color rgb="FF000000"/>
        <rFont val="Calibri"/>
        <family val="2"/>
        <scheme val="minor"/>
      </rPr>
      <t xml:space="preserve"> - </t>
    </r>
    <r>
      <rPr>
        <sz val="11"/>
        <color rgb="FF000000"/>
        <rFont val="Calibri"/>
        <family val="2"/>
        <scheme val="minor"/>
      </rPr>
      <t>impianto ricarica veicoli elettrici e ibridi, inteso come colonnina e relativi armadi di servizio, nonché le aree di cantiere interessate per installazione e allacci dei manufatti</t>
    </r>
  </si>
  <si>
    <r>
      <t>3. Occupazioni permanenti con Chioschi per somministrazione (ad eccezione di edicole per vendita giornali/riviste) - Banchi e strutture permanenti per la vendita di libri</t>
    </r>
    <r>
      <rPr>
        <vertAlign val="superscript"/>
        <sz val="11"/>
        <color rgb="FF000000"/>
        <rFont val="Calibri"/>
        <family val="2"/>
        <scheme val="minor"/>
      </rPr>
      <t>1</t>
    </r>
  </si>
  <si>
    <t>Simulazione Tariffa annuale 2021</t>
  </si>
  <si>
    <t>Simulazione Tariffa giornaliera 2021</t>
  </si>
  <si>
    <t>Nuovo canone patrimoniale unico  - Simulazione tariffe occupazione</t>
  </si>
  <si>
    <t>Nuovo canone patrimoniale unico  - Simulazione tariffe diffusione impianti pubblicitari</t>
  </si>
  <si>
    <t>COEFFICIENTI MOLTIPLICATORI PER SPECIFICHE TIPOLOGIE DI OCCUPAZIONE</t>
  </si>
  <si>
    <t>Tariffe occupazione</t>
  </si>
  <si>
    <t>Tariffe diffusione impianti pubblicitari</t>
  </si>
  <si>
    <t>COEFF. MOLTIPLICATORI PER SPECIFICHE TIPOLOGIE DI IMPIANTI O MEZZI PUBBLICITARI</t>
  </si>
  <si>
    <t>Superfici complessive superiori a mq. 8,50 (si applica il coefficiente alla tariffa ordinaria)</t>
  </si>
  <si>
    <t>Superfici complessive tra mq. 5,51 e 8,50 (si applica il coefficiente alla tariffa ordinaria)</t>
  </si>
  <si>
    <t>Maggiorazioni per la pubblicità luminosa o illuminata</t>
  </si>
  <si>
    <t>a) pubblicità per conto proprio su veicoli di proprietà dell'impresa (indipendentemente dalla superficie occupata):</t>
  </si>
  <si>
    <t>per i veicoli a due o tre ruote</t>
  </si>
  <si>
    <t>per i veicoli circolanti con rimorchio</t>
  </si>
  <si>
    <t>veicoli con portata superiore ai 30 q.li</t>
  </si>
  <si>
    <t>veicoli con portata inferiore a 30 q.li</t>
  </si>
  <si>
    <t>Pubblicità in forma volumetrica o con mezzi gonfiabili - superficie inferiore a mq. 5,51</t>
  </si>
  <si>
    <t>Pubblicità in forma volumetrica o con mezzi gonfiabili - superficie tra mq. 5,51 e 8,50</t>
  </si>
  <si>
    <t>Pubblicità in forma volumetrica o con mezzi gonfiabili - superficie superiore a mq. 8,50</t>
  </si>
  <si>
    <t>b) pubblicità per conto terzi su veicoli adibiti ad uso proprio o terzi - superficie inferiore a mq. 5,51</t>
  </si>
  <si>
    <t>b) pubblicità per conto terzi su veicoli adibiti ad uso proprio o terzi - superficie tra mq. 5,51 e 8,50</t>
  </si>
  <si>
    <t>b) pubblicità per conto terzi su veicoli adibiti ad uso proprio o terzi - superficie superiore a mq. 8,50</t>
  </si>
  <si>
    <t>Alle tariffe di cui ai precedenti punti a) e b) si applica l'ulteriore coefficiente (es. 3,00)</t>
  </si>
  <si>
    <t>Pubblicità effettuata con pannelli a messaggio variabile o intermittente</t>
  </si>
  <si>
    <t>Alla tariffa ordinaria, con le maggiorazioni previste per le superfici e la luminosità, si applica il coefficiente moltiplicatore (es. 2,00)</t>
  </si>
  <si>
    <t>Pubblicità volumetrica e gonfiabile o con teli</t>
  </si>
  <si>
    <t>Alla tariffa ordinaria, con le maggiorazioni previste, si applica il coefficiente moltiplicatore (es. 2,00)</t>
  </si>
  <si>
    <t>Mezzi pubblicitari definiti modulari (preinsegne) e transenne pubblicitarie</t>
  </si>
  <si>
    <t>Pubblicità a pavimento.</t>
  </si>
  <si>
    <t>Alla tariffa ordinaria, con le maggiorazioni correlate alla superficie ed all'occupazione di spazi/aree pubbliche, si applica il coefficiente moltiplicatore (es. 5,00)</t>
  </si>
  <si>
    <t>c) Tariffe giornaliere per tipologie specifiche di pubblicità da determinarsi con apposita deliberazione della Giunta Comunale</t>
  </si>
  <si>
    <t>d) Pubblicità diversa dalle insegne di esercizio effettuata su spazi ed aree pubbliche ovvero su beni appartenenti al Comune o dati in godimento allo stesso (Permanente)</t>
  </si>
  <si>
    <t>d) Pubblicità diversa dalle insegne di esercizio effettuata su spazi ed aree pubbliche ovvero su beni appartenenti al Comune o dati in godimento allo stesso (Temporanea)</t>
  </si>
  <si>
    <t>e) Pubblicità diversa dalle insegne d'esercizio effettuata su aree private</t>
  </si>
  <si>
    <t>Istruzioni per l'utilizzo del Foglio di Calcolo</t>
  </si>
  <si>
    <t>Il primo foglio serve a definire i coefficienti connessi alle aree comunali. Nel caso questi non vengano utilizzati, è possibile selezionare, come valore, un area con coefficiente 1</t>
  </si>
  <si>
    <t>Ai fini della simulazione, vanno compilate le celle verdi. È comunque possibile personalizzare le voci relativi alle tipologie di occupazioni o esposizioni pubblicitarie.</t>
  </si>
  <si>
    <t>Classificazione Aree (secondo foglio)</t>
  </si>
  <si>
    <t>Simulazione Tariffe Occupazione o espesizione pubblicitaria (terzo e quarto foglio)</t>
  </si>
  <si>
    <t>Pubblicità per conto terzi su veicoli adibiti ad uso proprio o terzi con cartelli o veicoli speciali muniti di apposita carrozzeria adibita all'esposizione di messaggi pubblicitari o con altre strutture aggiuntive, (coefficiente applicato alla tariffa di cui al precedenti punto b)</t>
  </si>
  <si>
    <t>Selezionare, in alto, la fascia di abitanti corrispondente al proprio Ente: viene automaticamente proposta la tariffa base di cui alla Legge  27 dicembre 2019, n. 160. È possibile variare gli importi delle tariffe nell'apposita scheda "Tariffe standard" (quinto foglio)</t>
  </si>
  <si>
    <t>Ai fini dell'applicazione del nuovo Canone Unico Patrimoniale, con il presente foglio di calcolo è possibile simulare le nuove entrate corrispondenti dall'applicazione di tariffe e coefficienti, facendo un confronto con le tariffe 2020.</t>
  </si>
  <si>
    <r>
      <rPr>
        <b/>
        <sz val="11"/>
        <color theme="1"/>
        <rFont val="Calibri"/>
        <family val="2"/>
        <scheme val="minor"/>
      </rPr>
      <t>NB</t>
    </r>
    <r>
      <rPr>
        <sz val="11"/>
        <color theme="1"/>
        <rFont val="Calibri"/>
        <family val="2"/>
        <scheme val="minor"/>
      </rPr>
      <t xml:space="preserve"> Alcune delle tipologie suggerite sono soggette a moltiplicatori multipli, e quindi non simulabili direttamente (celle grige). Il foglio non è pensato per la stampa di una relazione da allegare ad un atto ufficiale, ma ha lo scopo di verificare gli effetti dell'applicazione dei coefficienti sulla tariffa base, e ottenere un confronto rispetto agli importi applicati in precedenza.
Il foglio "Tariffe standard" è predisposto per l'utilizzo di tariffe differenti tra "occupazione" e "esposizione pubblicitaria". Nel caso l'Ente utilizzi un'unica tariffa, è sufficiente inserire importi uguali in entrambe le tabelle presenti nel suddetto foglio.</t>
    </r>
  </si>
  <si>
    <t>Impostare, per le tipologie che si desidera simulare, gli importi previgenti l'adozione del nuovo regolamento, annuale e giornaliera, ove presente(Colonne B e C), al netto del coefficiente relativo alla classificazione dell'area comunale. È possibile in ogni momento modificare l'area comunale grazie al menu in alto (Cella F5). Per le voci che non sono influenzate dalla classificazione dell'area, selezionare un coefficiente uguale a 1.</t>
  </si>
  <si>
    <t>Il foglio calcola, sulla base dell'importo inserito e della nuova tariffa standard, il coefficiente ipotetico per il mantenimento dell'invarianza del gettito per ogni specifica tipologia (colonne F e G)</t>
  </si>
  <si>
    <t>È possibile, infine, inserire un coefficiente (Colonna H) per simulare l'importo per ogni tipologia. L'importo viene visualizzato nelle colonne I e J</t>
  </si>
  <si>
    <t>Canone Unico Patrimoniale - Simulazione Tariffe</t>
  </si>
  <si>
    <t>Palloni frenati e simili si applica il canone per ogni giorno o frazione e per ciascun mezzo, indipendentemente dai soggetti pubblicizzati</t>
  </si>
  <si>
    <t>Per la pubblicità effettuata mediante affissioni dirette, anche per conto altrui, di manifesti e simili sulle apposite strutture riservate all’esposizione diretta di tali mezzi, si applica la tariffa ordinaria in base alla superficie di ciascun impianto determinata in conformità al presente articolo, nella misura stabilita per anno solare, indipendentemente dall’effettiva durata dell’utilizzazione</t>
  </si>
  <si>
    <t>Il canone sulla pubblicità effettuata in luoghi pubblici o aperti al pubblico con diapositive, proiezioni luminose o cinematografiche su schermi o pareti riflettenti, si applica il canone per ogni giorno, indipendentemente dal numero dei messaggi e dalla superficie adibita alla proiezione</t>
  </si>
  <si>
    <t>f)Per i striscioni od altri mezzi simili che attraversano strade o piazze si applica, il canone è calcolato per ogni periodo di esposizione di quindici (15) giorni o frazione</t>
  </si>
  <si>
    <t>g)Per la pubblicità effettuata mediante aeromobili con scritte, striscioni, disegni fumogeni, lancio di oggetti o manifestini ivi compresa quella eseguita su specchi d'acqua e fasce marittime limitrofe al territorio comunale il canone è dovuto per ogni giorno o frazione, indipendentemente dai soggetti pubblicizzati.</t>
  </si>
  <si>
    <t>Superfici complessive fino a 5,50 (si applica il coefficiente alla tariffa ordinaria)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</si>
</sst>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Red]\-#,##0.00\ &quot;€&quot;"/>
    <numFmt numFmtId="165" formatCode="_-* #,##0.00\ &quot;€&quot;_-;\-* #,##0.00\ &quot;€&quot;_-;_-* &quot;-&quot;??\ &quot;€&quot;_-;_-@_-"/>
    <numFmt numFmtId="166" formatCode="#,##0.00\ &quot;€&quot;"/>
  </numFmts>
  <fonts count="22" x14ac:knownFonts="1">
    <font>
      <sz val="11"/>
      <color theme="1"/>
      <name val="Calibri"/>
      <family val="2"/>
      <scheme val="minor"/>
    </font>
    <font>
      <b/>
      <sz val="11"/>
      <color theme="1"/>
      <name val="Calibri"/>
      <family val="2"/>
      <scheme val="minor"/>
    </font>
    <font>
      <b/>
      <sz val="18"/>
      <color theme="1"/>
      <name val="Calibri"/>
      <family val="2"/>
      <scheme val="minor"/>
    </font>
    <font>
      <u/>
      <sz val="11"/>
      <color rgb="FF000000"/>
      <name val="Arial"/>
      <family val="2"/>
    </font>
    <font>
      <sz val="11"/>
      <color rgb="FF000000"/>
      <name val="Arial"/>
      <family val="2"/>
    </font>
    <font>
      <sz val="8"/>
      <color theme="1"/>
      <name val="Calibri"/>
      <family val="2"/>
      <scheme val="minor"/>
    </font>
    <font>
      <vertAlign val="superscript"/>
      <sz val="8"/>
      <color theme="1"/>
      <name val="Calibri"/>
      <family val="2"/>
      <scheme val="minor"/>
    </font>
    <font>
      <b/>
      <sz val="11"/>
      <color rgb="FF000000"/>
      <name val="Arial"/>
      <family val="2"/>
    </font>
    <font>
      <b/>
      <sz val="11"/>
      <color rgb="FF000000"/>
      <name val="Calibri"/>
      <family val="2"/>
      <scheme val="minor"/>
    </font>
    <font>
      <b/>
      <sz val="11"/>
      <color theme="1"/>
      <name val="Arial"/>
      <family val="2"/>
    </font>
    <font>
      <sz val="8"/>
      <name val="Calibri"/>
      <family val="2"/>
      <scheme val="minor"/>
    </font>
    <font>
      <sz val="11"/>
      <color theme="1"/>
      <name val="Arial"/>
      <family val="2"/>
    </font>
    <font>
      <sz val="11"/>
      <color rgb="FF000000"/>
      <name val="Calibri"/>
      <family val="2"/>
      <scheme val="minor"/>
    </font>
    <font>
      <vertAlign val="superscript"/>
      <sz val="11"/>
      <color rgb="FF000000"/>
      <name val="Calibri"/>
      <family val="2"/>
      <scheme val="minor"/>
    </font>
    <font>
      <i/>
      <sz val="11"/>
      <color rgb="FF000000"/>
      <name val="Calibri"/>
      <family val="2"/>
      <scheme val="minor"/>
    </font>
    <font>
      <sz val="7"/>
      <color rgb="FF000000"/>
      <name val="Calibri"/>
      <family val="2"/>
      <scheme val="minor"/>
    </font>
    <font>
      <sz val="12"/>
      <color rgb="FF000000"/>
      <name val="Calibri"/>
      <family val="2"/>
      <scheme val="minor"/>
    </font>
    <font>
      <b/>
      <sz val="10"/>
      <color theme="1"/>
      <name val="Calibri"/>
      <family val="2"/>
      <scheme val="minor"/>
    </font>
    <font>
      <u/>
      <sz val="11"/>
      <color rgb="FF000000"/>
      <name val="Calibri"/>
      <family val="2"/>
      <scheme val="minor"/>
    </font>
    <font>
      <b/>
      <u/>
      <sz val="11"/>
      <color theme="1"/>
      <name val="Calibri"/>
      <family val="2"/>
      <scheme val="minor"/>
    </font>
    <font>
      <b/>
      <sz val="12"/>
      <color theme="1"/>
      <name val="Calibri"/>
      <family val="2"/>
      <scheme val="minor"/>
    </font>
    <font>
      <sz val="1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49">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thin">
        <color indexed="64"/>
      </right>
      <top/>
      <bottom/>
      <diagonal/>
    </border>
  </borders>
  <cellStyleXfs count="1">
    <xf numFmtId="0" fontId="0" fillId="0" borderId="0"/>
  </cellStyleXfs>
  <cellXfs count="203">
    <xf numFmtId="0" fontId="0" fillId="0" borderId="0" xfId="0"/>
    <xf numFmtId="0" fontId="2" fillId="0" borderId="0" xfId="0" applyFont="1"/>
    <xf numFmtId="0" fontId="4" fillId="0" borderId="0" xfId="0" applyFont="1" applyAlignment="1">
      <alignment horizontal="justify" vertical="center"/>
    </xf>
    <xf numFmtId="0" fontId="3" fillId="0" borderId="0" xfId="0" applyFont="1" applyAlignment="1">
      <alignment horizontal="justify" vertical="center"/>
    </xf>
    <xf numFmtId="0" fontId="4" fillId="0" borderId="1" xfId="0" applyFont="1" applyBorder="1" applyAlignment="1">
      <alignment horizontal="center" vertical="center" wrapText="1"/>
    </xf>
    <xf numFmtId="0" fontId="4" fillId="3"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1" fillId="4" borderId="3" xfId="0" applyFont="1" applyFill="1" applyBorder="1" applyAlignment="1">
      <alignment horizontal="center" vertical="center" wrapText="1"/>
    </xf>
    <xf numFmtId="0" fontId="1" fillId="4" borderId="3"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11" fillId="0" borderId="0" xfId="0" applyFont="1"/>
    <xf numFmtId="166" fontId="0" fillId="0" borderId="0" xfId="0" applyNumberFormat="1" applyFont="1" applyFill="1" applyBorder="1" applyAlignment="1">
      <alignment horizontal="center" vertical="center" wrapText="1"/>
    </xf>
    <xf numFmtId="0" fontId="1" fillId="0" borderId="0" xfId="0" applyFont="1" applyFill="1" applyBorder="1" applyAlignment="1">
      <alignment horizontal="right" vertical="center" wrapText="1"/>
    </xf>
    <xf numFmtId="0" fontId="5" fillId="0" borderId="0" xfId="0" applyFont="1" applyAlignment="1">
      <alignment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0" fillId="0" borderId="0" xfId="0" applyFont="1" applyBorder="1"/>
    <xf numFmtId="0" fontId="0" fillId="0" borderId="0" xfId="0" applyFont="1"/>
    <xf numFmtId="165" fontId="0" fillId="0" borderId="3" xfId="0" applyNumberFormat="1" applyFont="1" applyBorder="1"/>
    <xf numFmtId="165" fontId="0" fillId="0" borderId="0" xfId="0" applyNumberFormat="1" applyFont="1" applyFill="1" applyBorder="1"/>
    <xf numFmtId="165" fontId="0" fillId="0" borderId="0" xfId="0" applyNumberFormat="1" applyFont="1" applyBorder="1"/>
    <xf numFmtId="0" fontId="0" fillId="3" borderId="8" xfId="0" applyFont="1" applyFill="1" applyBorder="1" applyAlignment="1">
      <alignment horizontal="center" vertical="center"/>
    </xf>
    <xf numFmtId="0" fontId="0" fillId="0" borderId="3" xfId="0" applyNumberFormat="1" applyFont="1" applyBorder="1" applyAlignment="1">
      <alignment horizontal="center"/>
    </xf>
    <xf numFmtId="0" fontId="0" fillId="0" borderId="0" xfId="0" applyNumberFormat="1" applyFont="1" applyFill="1" applyBorder="1" applyAlignment="1">
      <alignment horizontal="center"/>
    </xf>
    <xf numFmtId="0" fontId="18" fillId="0" borderId="4" xfId="0" applyFont="1" applyBorder="1"/>
    <xf numFmtId="165" fontId="0" fillId="3" borderId="12" xfId="0" applyNumberFormat="1" applyFont="1" applyFill="1" applyBorder="1" applyAlignment="1">
      <alignment horizontal="right" vertical="center"/>
    </xf>
    <xf numFmtId="165" fontId="0" fillId="3" borderId="3" xfId="0" applyNumberFormat="1" applyFont="1" applyFill="1" applyBorder="1" applyAlignment="1">
      <alignment horizontal="right" vertical="center"/>
    </xf>
    <xf numFmtId="165" fontId="0" fillId="0" borderId="3" xfId="0" applyNumberFormat="1" applyFont="1" applyFill="1" applyBorder="1" applyAlignment="1">
      <alignment horizontal="right" vertical="center"/>
    </xf>
    <xf numFmtId="165" fontId="0" fillId="0" borderId="13" xfId="0" applyNumberFormat="1" applyFont="1" applyFill="1" applyBorder="1" applyAlignment="1">
      <alignment horizontal="right" vertical="center"/>
    </xf>
    <xf numFmtId="165" fontId="0" fillId="0" borderId="3" xfId="0" applyNumberFormat="1" applyFont="1" applyBorder="1" applyAlignment="1">
      <alignment horizontal="right" vertical="center"/>
    </xf>
    <xf numFmtId="165" fontId="0" fillId="0" borderId="13" xfId="0" applyNumberFormat="1" applyFont="1" applyBorder="1" applyAlignment="1">
      <alignment horizontal="right" vertical="center"/>
    </xf>
    <xf numFmtId="165" fontId="0" fillId="3" borderId="7" xfId="0"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3" xfId="0" applyFont="1" applyFill="1" applyBorder="1" applyAlignment="1">
      <alignment horizontal="right" vertical="center"/>
    </xf>
    <xf numFmtId="0" fontId="0" fillId="2" borderId="13" xfId="0" applyFont="1" applyFill="1" applyBorder="1" applyAlignment="1">
      <alignment horizontal="right" vertical="center"/>
    </xf>
    <xf numFmtId="0" fontId="0" fillId="2" borderId="12" xfId="0" applyNumberFormat="1" applyFont="1" applyFill="1" applyBorder="1" applyAlignment="1">
      <alignment horizontal="right" vertical="center"/>
    </xf>
    <xf numFmtId="0" fontId="0" fillId="2" borderId="13" xfId="0" applyNumberFormat="1" applyFont="1" applyFill="1" applyBorder="1" applyAlignment="1">
      <alignment horizontal="right" vertical="center"/>
    </xf>
    <xf numFmtId="165" fontId="0" fillId="3" borderId="6" xfId="0" applyNumberFormat="1" applyFont="1" applyFill="1" applyBorder="1" applyAlignment="1">
      <alignment horizontal="right" vertical="center"/>
    </xf>
    <xf numFmtId="0" fontId="0" fillId="2" borderId="14" xfId="0" applyFont="1" applyFill="1" applyBorder="1" applyAlignment="1">
      <alignment horizontal="right" vertical="center"/>
    </xf>
    <xf numFmtId="165" fontId="0" fillId="3" borderId="15" xfId="0" applyNumberFormat="1" applyFont="1" applyFill="1" applyBorder="1" applyAlignment="1">
      <alignment horizontal="right" vertical="center"/>
    </xf>
    <xf numFmtId="165" fontId="0" fillId="3" borderId="16" xfId="0" applyNumberFormat="1" applyFont="1" applyFill="1" applyBorder="1" applyAlignment="1">
      <alignment horizontal="right" vertical="center"/>
    </xf>
    <xf numFmtId="165" fontId="0" fillId="0" borderId="16" xfId="0" applyNumberFormat="1" applyFont="1" applyFill="1" applyBorder="1" applyAlignment="1">
      <alignment horizontal="right" vertical="center"/>
    </xf>
    <xf numFmtId="165" fontId="0" fillId="0" borderId="17" xfId="0" applyNumberFormat="1" applyFont="1" applyFill="1" applyBorder="1" applyAlignment="1">
      <alignment horizontal="right" vertical="center"/>
    </xf>
    <xf numFmtId="165" fontId="0" fillId="0" borderId="16" xfId="0" applyNumberFormat="1" applyFont="1" applyBorder="1" applyAlignment="1">
      <alignment horizontal="right" vertical="center"/>
    </xf>
    <xf numFmtId="165" fontId="0" fillId="0" borderId="17" xfId="0" applyNumberFormat="1" applyFont="1" applyBorder="1" applyAlignment="1">
      <alignment horizontal="right" vertical="center"/>
    </xf>
    <xf numFmtId="0" fontId="12" fillId="0" borderId="0" xfId="0" applyFont="1" applyAlignment="1">
      <alignment horizontal="justify" vertical="center"/>
    </xf>
    <xf numFmtId="0" fontId="12" fillId="0" borderId="0" xfId="0" applyFont="1" applyFill="1" applyBorder="1" applyAlignment="1">
      <alignment horizontal="center" vertical="center" wrapText="1"/>
    </xf>
    <xf numFmtId="0" fontId="12" fillId="0" borderId="20" xfId="0" applyFont="1" applyBorder="1" applyAlignment="1">
      <alignment horizontal="justify" vertical="center"/>
    </xf>
    <xf numFmtId="0" fontId="0" fillId="2" borderId="3" xfId="0" applyFont="1" applyFill="1" applyBorder="1" applyAlignment="1">
      <alignment vertical="center"/>
    </xf>
    <xf numFmtId="0" fontId="12" fillId="0" borderId="20" xfId="0" applyFont="1" applyBorder="1" applyAlignment="1">
      <alignment horizontal="justify" vertical="center" wrapText="1"/>
    </xf>
    <xf numFmtId="0" fontId="0" fillId="0" borderId="21" xfId="0" applyFont="1" applyBorder="1"/>
    <xf numFmtId="0" fontId="12" fillId="0" borderId="20" xfId="0" applyFont="1" applyBorder="1" applyAlignment="1">
      <alignment vertical="center" wrapText="1"/>
    </xf>
    <xf numFmtId="0" fontId="12" fillId="0" borderId="20" xfId="0" applyFont="1" applyBorder="1" applyAlignment="1">
      <alignment horizontal="right" vertical="center" wrapText="1"/>
    </xf>
    <xf numFmtId="0" fontId="14" fillId="0" borderId="20" xfId="0" applyFont="1" applyBorder="1" applyAlignment="1">
      <alignment vertical="center" wrapText="1"/>
    </xf>
    <xf numFmtId="0" fontId="12" fillId="0" borderId="20" xfId="0" applyFont="1" applyBorder="1" applyAlignment="1">
      <alignment wrapText="1"/>
    </xf>
    <xf numFmtId="0" fontId="12" fillId="0" borderId="22" xfId="0" applyFont="1" applyBorder="1" applyAlignment="1">
      <alignment horizontal="justify" vertical="center"/>
    </xf>
    <xf numFmtId="0" fontId="0" fillId="2" borderId="12" xfId="0" applyFont="1" applyFill="1" applyBorder="1" applyAlignment="1">
      <alignment vertical="center"/>
    </xf>
    <xf numFmtId="0" fontId="0" fillId="2" borderId="13" xfId="0" applyFont="1" applyFill="1" applyBorder="1" applyAlignment="1">
      <alignment vertical="center"/>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11" xfId="0" applyFont="1" applyFill="1" applyBorder="1" applyAlignment="1">
      <alignment horizontal="center" vertical="center" wrapText="1"/>
    </xf>
    <xf numFmtId="164" fontId="0" fillId="3" borderId="12" xfId="0" applyNumberFormat="1" applyFont="1" applyFill="1" applyBorder="1" applyAlignment="1">
      <alignment horizontal="right" vertical="center"/>
    </xf>
    <xf numFmtId="0" fontId="12" fillId="0" borderId="20" xfId="0" applyFont="1" applyBorder="1" applyAlignment="1">
      <alignment horizontal="left" vertical="center" wrapText="1"/>
    </xf>
    <xf numFmtId="0" fontId="0" fillId="2" borderId="8" xfId="0" applyFont="1" applyFill="1" applyBorder="1" applyAlignment="1">
      <alignment horizontal="right" vertical="center"/>
    </xf>
    <xf numFmtId="2" fontId="1" fillId="5" borderId="12" xfId="0" applyNumberFormat="1" applyFont="1" applyFill="1" applyBorder="1" applyAlignment="1">
      <alignment horizontal="right" vertical="center"/>
    </xf>
    <xf numFmtId="2" fontId="1" fillId="0" borderId="12" xfId="0" applyNumberFormat="1" applyFont="1" applyBorder="1" applyAlignment="1">
      <alignment horizontal="right" vertical="center"/>
    </xf>
    <xf numFmtId="2" fontId="1" fillId="0" borderId="13" xfId="0" applyNumberFormat="1" applyFont="1" applyBorder="1" applyAlignment="1">
      <alignment horizontal="right" vertical="center"/>
    </xf>
    <xf numFmtId="2" fontId="0" fillId="3" borderId="12" xfId="0" applyNumberFormat="1" applyFont="1" applyFill="1" applyBorder="1" applyAlignment="1">
      <alignment horizontal="right" vertical="center"/>
    </xf>
    <xf numFmtId="2" fontId="0" fillId="3" borderId="18" xfId="0" applyNumberFormat="1" applyFont="1" applyFill="1" applyBorder="1" applyAlignment="1">
      <alignment horizontal="right" vertical="center"/>
    </xf>
    <xf numFmtId="2" fontId="0" fillId="3" borderId="19" xfId="0" applyNumberFormat="1" applyFont="1" applyFill="1" applyBorder="1" applyAlignment="1">
      <alignment horizontal="right" vertical="center"/>
    </xf>
    <xf numFmtId="2" fontId="1" fillId="0" borderId="15" xfId="0" applyNumberFormat="1" applyFont="1" applyBorder="1" applyAlignment="1">
      <alignment horizontal="right" vertical="center"/>
    </xf>
    <xf numFmtId="2" fontId="1" fillId="0" borderId="17" xfId="0" applyNumberFormat="1" applyFont="1" applyBorder="1" applyAlignment="1">
      <alignment horizontal="right" vertical="center"/>
    </xf>
    <xf numFmtId="2" fontId="0" fillId="3" borderId="15" xfId="0" applyNumberFormat="1" applyFont="1" applyFill="1" applyBorder="1" applyAlignment="1">
      <alignment horizontal="right" vertical="center"/>
    </xf>
    <xf numFmtId="164" fontId="0" fillId="3" borderId="19" xfId="0" applyNumberFormat="1" applyFont="1" applyFill="1" applyBorder="1" applyAlignment="1">
      <alignment horizontal="right" vertical="center"/>
    </xf>
    <xf numFmtId="2" fontId="1" fillId="0" borderId="19" xfId="0" applyNumberFormat="1" applyFont="1" applyBorder="1" applyAlignment="1">
      <alignment horizontal="right" vertical="center"/>
    </xf>
    <xf numFmtId="165"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2" fontId="1" fillId="0" borderId="0"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2" fontId="0" fillId="0" borderId="0" xfId="0" applyNumberFormat="1" applyFont="1" applyFill="1" applyBorder="1" applyAlignment="1">
      <alignment horizontal="right" vertical="center"/>
    </xf>
    <xf numFmtId="0" fontId="0" fillId="0" borderId="0" xfId="0" applyFont="1" applyFill="1" applyBorder="1"/>
    <xf numFmtId="0" fontId="0" fillId="0" borderId="0" xfId="0" applyFont="1" applyFill="1" applyBorder="1" applyAlignment="1">
      <alignment horizontal="center" vertical="center"/>
    </xf>
    <xf numFmtId="164" fontId="0" fillId="3" borderId="18" xfId="0" applyNumberFormat="1" applyFont="1" applyFill="1" applyBorder="1" applyAlignment="1">
      <alignment horizontal="right" vertical="center"/>
    </xf>
    <xf numFmtId="164" fontId="0" fillId="3" borderId="26" xfId="0" applyNumberFormat="1" applyFont="1" applyFill="1" applyBorder="1" applyAlignment="1">
      <alignment horizontal="right" vertical="center"/>
    </xf>
    <xf numFmtId="2" fontId="0" fillId="3" borderId="3" xfId="0" applyNumberFormat="1" applyFont="1" applyFill="1" applyBorder="1" applyAlignment="1">
      <alignment horizontal="right" vertical="center"/>
    </xf>
    <xf numFmtId="0" fontId="0" fillId="2" borderId="3" xfId="0" applyNumberFormat="1" applyFont="1" applyFill="1" applyBorder="1" applyAlignment="1">
      <alignment horizontal="right" vertical="center"/>
    </xf>
    <xf numFmtId="0" fontId="12" fillId="0" borderId="30" xfId="0" applyFont="1" applyBorder="1" applyAlignment="1">
      <alignment horizontal="right" vertical="center" wrapText="1"/>
    </xf>
    <xf numFmtId="0" fontId="12" fillId="0" borderId="21" xfId="0" applyFont="1" applyBorder="1" applyAlignment="1">
      <alignment horizontal="justify" vertical="center" wrapText="1"/>
    </xf>
    <xf numFmtId="0" fontId="0" fillId="0" borderId="20" xfId="0" applyFont="1" applyBorder="1" applyAlignment="1">
      <alignment wrapText="1"/>
    </xf>
    <xf numFmtId="0" fontId="12" fillId="0" borderId="21" xfId="0" applyFont="1" applyFill="1" applyBorder="1" applyAlignment="1">
      <alignment horizontal="right" vertical="center" wrapText="1"/>
    </xf>
    <xf numFmtId="0" fontId="12" fillId="0" borderId="21" xfId="0" applyFont="1" applyFill="1" applyBorder="1" applyAlignment="1">
      <alignment wrapText="1"/>
    </xf>
    <xf numFmtId="0" fontId="12" fillId="0" borderId="21" xfId="0" applyFont="1" applyFill="1" applyBorder="1" applyAlignment="1">
      <alignment horizontal="left" vertical="center" wrapText="1"/>
    </xf>
    <xf numFmtId="0" fontId="12" fillId="0" borderId="31" xfId="0" applyFont="1" applyBorder="1" applyAlignment="1">
      <alignment horizontal="justify" vertical="center" wrapText="1"/>
    </xf>
    <xf numFmtId="0" fontId="0" fillId="0" borderId="32" xfId="0" applyFont="1" applyBorder="1" applyAlignment="1">
      <alignment wrapText="1"/>
    </xf>
    <xf numFmtId="0" fontId="12" fillId="0" borderId="31" xfId="0" applyFont="1" applyBorder="1" applyAlignment="1">
      <alignment horizontal="right" vertical="center" wrapText="1"/>
    </xf>
    <xf numFmtId="0" fontId="12" fillId="0" borderId="28" xfId="0" applyFont="1" applyBorder="1" applyAlignment="1">
      <alignment wrapText="1"/>
    </xf>
    <xf numFmtId="165" fontId="0" fillId="0" borderId="37" xfId="0" applyNumberFormat="1" applyFont="1" applyFill="1" applyBorder="1" applyAlignment="1">
      <alignment horizontal="right" vertical="center"/>
    </xf>
    <xf numFmtId="2" fontId="1" fillId="0" borderId="24" xfId="0" applyNumberFormat="1" applyFont="1" applyBorder="1" applyAlignment="1">
      <alignment horizontal="right" vertical="center"/>
    </xf>
    <xf numFmtId="2" fontId="1" fillId="0" borderId="37" xfId="0" applyNumberFormat="1" applyFont="1" applyBorder="1" applyAlignment="1">
      <alignment horizontal="right" vertical="center"/>
    </xf>
    <xf numFmtId="165" fontId="0" fillId="0" borderId="24" xfId="0" applyNumberFormat="1" applyFont="1" applyBorder="1" applyAlignment="1">
      <alignment horizontal="right" vertical="center"/>
    </xf>
    <xf numFmtId="165" fontId="0" fillId="0" borderId="37" xfId="0" applyNumberFormat="1" applyFont="1" applyBorder="1" applyAlignment="1">
      <alignment horizontal="right" vertical="center"/>
    </xf>
    <xf numFmtId="0" fontId="0" fillId="2" borderId="33" xfId="0" applyFont="1" applyFill="1" applyBorder="1" applyAlignment="1">
      <alignment horizontal="right" vertical="center"/>
    </xf>
    <xf numFmtId="0" fontId="0" fillId="2" borderId="34" xfId="0" applyFont="1" applyFill="1" applyBorder="1" applyAlignment="1">
      <alignment horizontal="right" vertical="center"/>
    </xf>
    <xf numFmtId="0" fontId="0" fillId="2" borderId="35" xfId="0" applyFont="1" applyFill="1" applyBorder="1" applyAlignment="1">
      <alignment horizontal="right" vertical="center"/>
    </xf>
    <xf numFmtId="0" fontId="0" fillId="2" borderId="24" xfId="0" applyFont="1" applyFill="1" applyBorder="1" applyAlignment="1">
      <alignment horizontal="right" vertical="center"/>
    </xf>
    <xf numFmtId="0" fontId="0" fillId="2" borderId="37" xfId="0" applyFont="1" applyFill="1" applyBorder="1" applyAlignment="1">
      <alignment horizontal="right" vertical="center"/>
    </xf>
    <xf numFmtId="0" fontId="0" fillId="2" borderId="33" xfId="0" applyNumberFormat="1" applyFont="1" applyFill="1" applyBorder="1" applyAlignment="1">
      <alignment horizontal="right" vertical="center"/>
    </xf>
    <xf numFmtId="0" fontId="0" fillId="2" borderId="35" xfId="0" applyNumberFormat="1" applyFont="1" applyFill="1" applyBorder="1" applyAlignment="1">
      <alignment horizontal="right" vertical="center"/>
    </xf>
    <xf numFmtId="0" fontId="0" fillId="2" borderId="24" xfId="0" applyNumberFormat="1" applyFont="1" applyFill="1" applyBorder="1" applyAlignment="1">
      <alignment horizontal="right" vertical="center"/>
    </xf>
    <xf numFmtId="0" fontId="0" fillId="2" borderId="37" xfId="0" applyNumberFormat="1" applyFont="1" applyFill="1" applyBorder="1" applyAlignment="1">
      <alignment horizontal="right" vertical="center"/>
    </xf>
    <xf numFmtId="164" fontId="0" fillId="3" borderId="15" xfId="0" applyNumberFormat="1" applyFont="1" applyFill="1" applyBorder="1" applyAlignment="1">
      <alignment horizontal="right" vertical="center"/>
    </xf>
    <xf numFmtId="165" fontId="0" fillId="0" borderId="8" xfId="0" applyNumberFormat="1" applyFont="1" applyFill="1" applyBorder="1" applyAlignment="1">
      <alignment horizontal="right" vertical="center"/>
    </xf>
    <xf numFmtId="165" fontId="0" fillId="0" borderId="41" xfId="0" applyNumberFormat="1" applyFont="1" applyFill="1" applyBorder="1" applyAlignment="1">
      <alignment horizontal="right" vertical="center"/>
    </xf>
    <xf numFmtId="164" fontId="0" fillId="3" borderId="41" xfId="0" applyNumberFormat="1" applyFont="1" applyFill="1" applyBorder="1" applyAlignment="1">
      <alignment horizontal="right" vertical="center"/>
    </xf>
    <xf numFmtId="165" fontId="0" fillId="0" borderId="8" xfId="0" applyNumberFormat="1" applyFont="1" applyBorder="1" applyAlignment="1">
      <alignment horizontal="right" vertical="center"/>
    </xf>
    <xf numFmtId="165" fontId="0" fillId="0" borderId="41" xfId="0" applyNumberFormat="1" applyFont="1" applyBorder="1" applyAlignment="1">
      <alignment horizontal="right" vertical="center"/>
    </xf>
    <xf numFmtId="0" fontId="0" fillId="2" borderId="41" xfId="0" applyFont="1" applyFill="1" applyBorder="1" applyAlignment="1">
      <alignment horizontal="right" vertical="center"/>
    </xf>
    <xf numFmtId="2" fontId="1" fillId="0" borderId="3" xfId="0" applyNumberFormat="1" applyFont="1" applyFill="1" applyBorder="1" applyAlignment="1">
      <alignment horizontal="right" vertical="center"/>
    </xf>
    <xf numFmtId="2" fontId="1" fillId="5" borderId="3" xfId="0" applyNumberFormat="1" applyFont="1" applyFill="1" applyBorder="1" applyAlignment="1">
      <alignment horizontal="right" vertical="center"/>
    </xf>
    <xf numFmtId="0" fontId="0" fillId="2" borderId="27" xfId="0" applyFont="1" applyFill="1" applyBorder="1" applyAlignment="1">
      <alignment horizontal="right" vertical="center"/>
    </xf>
    <xf numFmtId="165" fontId="0" fillId="0" borderId="27" xfId="0" applyNumberFormat="1" applyFont="1" applyFill="1" applyBorder="1" applyAlignment="1">
      <alignment horizontal="right" vertical="center"/>
    </xf>
    <xf numFmtId="0" fontId="0" fillId="2" borderId="42" xfId="0" applyFont="1" applyFill="1" applyBorder="1" applyAlignment="1">
      <alignment horizontal="right" vertical="center"/>
    </xf>
    <xf numFmtId="2" fontId="1" fillId="5" borderId="18" xfId="0" applyNumberFormat="1" applyFont="1" applyFill="1" applyBorder="1" applyAlignment="1">
      <alignment horizontal="right" vertical="center"/>
    </xf>
    <xf numFmtId="0" fontId="0" fillId="2" borderId="42" xfId="0" applyNumberFormat="1" applyFont="1" applyFill="1" applyBorder="1" applyAlignment="1">
      <alignment horizontal="right" vertical="center"/>
    </xf>
    <xf numFmtId="165" fontId="0" fillId="0" borderId="27" xfId="0" applyNumberFormat="1" applyFont="1" applyBorder="1" applyAlignment="1">
      <alignment horizontal="right" vertical="center"/>
    </xf>
    <xf numFmtId="0" fontId="0" fillId="0" borderId="33" xfId="0" applyFont="1" applyBorder="1" applyAlignment="1">
      <alignment wrapText="1"/>
    </xf>
    <xf numFmtId="0" fontId="12" fillId="0" borderId="22" xfId="0" applyFont="1" applyBorder="1" applyAlignment="1">
      <alignment horizontal="justify" vertical="center" wrapText="1"/>
    </xf>
    <xf numFmtId="164" fontId="0" fillId="3" borderId="9" xfId="0" applyNumberFormat="1" applyFont="1" applyFill="1" applyBorder="1" applyAlignment="1">
      <alignment horizontal="right" vertical="center"/>
    </xf>
    <xf numFmtId="0" fontId="0" fillId="2" borderId="29" xfId="0" applyFont="1" applyFill="1" applyBorder="1" applyAlignment="1">
      <alignment horizontal="right" vertical="center"/>
    </xf>
    <xf numFmtId="165" fontId="0" fillId="0" borderId="29" xfId="0" applyNumberFormat="1" applyFont="1" applyFill="1" applyBorder="1" applyAlignment="1">
      <alignment horizontal="right" vertical="center"/>
    </xf>
    <xf numFmtId="2" fontId="1" fillId="0" borderId="9" xfId="0" applyNumberFormat="1" applyFont="1" applyBorder="1" applyAlignment="1">
      <alignment horizontal="right" vertical="center"/>
    </xf>
    <xf numFmtId="2" fontId="0" fillId="3" borderId="9" xfId="0" applyNumberFormat="1" applyFont="1" applyFill="1" applyBorder="1" applyAlignment="1">
      <alignment horizontal="right" vertical="center"/>
    </xf>
    <xf numFmtId="165" fontId="0" fillId="0" borderId="29" xfId="0" applyNumberFormat="1" applyFont="1" applyBorder="1" applyAlignment="1">
      <alignment horizontal="right" vertical="center"/>
    </xf>
    <xf numFmtId="0" fontId="12" fillId="0" borderId="33" xfId="0" applyFont="1" applyBorder="1" applyAlignment="1">
      <alignment horizontal="left" vertical="center" wrapText="1"/>
    </xf>
    <xf numFmtId="0" fontId="12" fillId="0" borderId="22" xfId="0" applyFont="1" applyBorder="1" applyAlignment="1">
      <alignment horizontal="left" vertical="center" wrapText="1"/>
    </xf>
    <xf numFmtId="164" fontId="0" fillId="3" borderId="10" xfId="0" applyNumberFormat="1" applyFont="1" applyFill="1" applyBorder="1" applyAlignment="1">
      <alignment horizontal="right" vertical="center"/>
    </xf>
    <xf numFmtId="165" fontId="0" fillId="0"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2" fontId="0" fillId="3" borderId="10" xfId="0" applyNumberFormat="1" applyFont="1" applyFill="1" applyBorder="1" applyAlignment="1">
      <alignment horizontal="right" vertical="center"/>
    </xf>
    <xf numFmtId="165" fontId="0" fillId="0" borderId="10" xfId="0" applyNumberFormat="1" applyFont="1" applyBorder="1" applyAlignment="1">
      <alignment horizontal="right" vertical="center"/>
    </xf>
    <xf numFmtId="165" fontId="0" fillId="0" borderId="11" xfId="0" applyNumberFormat="1" applyFont="1" applyBorder="1" applyAlignment="1">
      <alignment horizontal="right" vertical="center"/>
    </xf>
    <xf numFmtId="164" fontId="0" fillId="3" borderId="16" xfId="0" applyNumberFormat="1" applyFont="1" applyFill="1" applyBorder="1" applyAlignment="1">
      <alignment horizontal="right" vertical="center"/>
    </xf>
    <xf numFmtId="2" fontId="1" fillId="0" borderId="16" xfId="0" applyNumberFormat="1" applyFont="1" applyBorder="1" applyAlignment="1">
      <alignment horizontal="right" vertical="center"/>
    </xf>
    <xf numFmtId="2" fontId="0" fillId="3" borderId="16" xfId="0" applyNumberFormat="1" applyFont="1" applyFill="1" applyBorder="1" applyAlignment="1">
      <alignment horizontal="right" vertical="center"/>
    </xf>
    <xf numFmtId="165" fontId="0" fillId="0" borderId="26" xfId="0" applyNumberFormat="1" applyFont="1" applyFill="1" applyBorder="1" applyAlignment="1">
      <alignment horizontal="right" vertical="center"/>
    </xf>
    <xf numFmtId="165" fontId="0" fillId="0" borderId="25" xfId="0" applyNumberFormat="1" applyFont="1" applyFill="1" applyBorder="1" applyAlignment="1">
      <alignment horizontal="right" vertical="center"/>
    </xf>
    <xf numFmtId="2" fontId="1" fillId="0" borderId="25" xfId="0" applyNumberFormat="1" applyFont="1" applyBorder="1" applyAlignment="1">
      <alignment horizontal="right" vertical="center"/>
    </xf>
    <xf numFmtId="165" fontId="0" fillId="0" borderId="26" xfId="0" applyNumberFormat="1" applyFont="1" applyBorder="1" applyAlignment="1">
      <alignment horizontal="right" vertical="center"/>
    </xf>
    <xf numFmtId="165" fontId="0" fillId="0" borderId="25" xfId="0" applyNumberFormat="1" applyFont="1" applyBorder="1" applyAlignment="1">
      <alignment horizontal="right" vertical="center"/>
    </xf>
    <xf numFmtId="164" fontId="0" fillId="3" borderId="43" xfId="0" applyNumberFormat="1" applyFont="1" applyFill="1" applyBorder="1" applyAlignment="1">
      <alignment horizontal="right" vertical="center"/>
    </xf>
    <xf numFmtId="164" fontId="0" fillId="3" borderId="44" xfId="0" applyNumberFormat="1" applyFont="1" applyFill="1" applyBorder="1" applyAlignment="1">
      <alignment horizontal="right" vertical="center"/>
    </xf>
    <xf numFmtId="165" fontId="0" fillId="0" borderId="44" xfId="0" applyNumberFormat="1" applyFont="1" applyFill="1" applyBorder="1" applyAlignment="1">
      <alignment horizontal="right" vertical="center"/>
    </xf>
    <xf numFmtId="165" fontId="0" fillId="0" borderId="2" xfId="0" applyNumberFormat="1" applyFont="1" applyFill="1" applyBorder="1" applyAlignment="1">
      <alignment horizontal="right" vertical="center"/>
    </xf>
    <xf numFmtId="0" fontId="0" fillId="0" borderId="0" xfId="0" applyFill="1"/>
    <xf numFmtId="0" fontId="0" fillId="0" borderId="0" xfId="0" applyFill="1" applyBorder="1"/>
    <xf numFmtId="0" fontId="9" fillId="0" borderId="12" xfId="0" applyFont="1" applyBorder="1"/>
    <xf numFmtId="0" fontId="0" fillId="0" borderId="13" xfId="0" applyBorder="1"/>
    <xf numFmtId="166" fontId="0" fillId="3" borderId="13" xfId="0" applyNumberFormat="1" applyFill="1" applyBorder="1"/>
    <xf numFmtId="0" fontId="0" fillId="0" borderId="12" xfId="0" applyBorder="1" applyAlignment="1">
      <alignment wrapText="1"/>
    </xf>
    <xf numFmtId="166" fontId="0" fillId="0" borderId="13" xfId="0" applyNumberFormat="1" applyBorder="1"/>
    <xf numFmtId="0" fontId="0" fillId="0" borderId="12" xfId="0" applyBorder="1"/>
    <xf numFmtId="0" fontId="0" fillId="0" borderId="15" xfId="0" applyBorder="1" applyAlignment="1">
      <alignment wrapText="1"/>
    </xf>
    <xf numFmtId="166" fontId="0" fillId="3" borderId="17" xfId="0" applyNumberFormat="1" applyFill="1" applyBorder="1"/>
    <xf numFmtId="0" fontId="0" fillId="0" borderId="0" xfId="0" applyFill="1" applyBorder="1" applyAlignment="1">
      <alignment wrapText="1"/>
    </xf>
    <xf numFmtId="166" fontId="0" fillId="0" borderId="0" xfId="0" applyNumberFormat="1" applyFill="1" applyBorder="1"/>
    <xf numFmtId="0" fontId="0" fillId="0" borderId="12" xfId="0" applyFont="1" applyBorder="1"/>
    <xf numFmtId="0" fontId="2" fillId="2" borderId="46" xfId="0" applyFont="1" applyFill="1" applyBorder="1"/>
    <xf numFmtId="0" fontId="20" fillId="5" borderId="46" xfId="0" applyFont="1" applyFill="1" applyBorder="1"/>
    <xf numFmtId="0" fontId="0" fillId="5" borderId="47" xfId="0" applyFill="1" applyBorder="1" applyAlignment="1">
      <alignment wrapText="1"/>
    </xf>
    <xf numFmtId="0" fontId="0" fillId="5" borderId="47" xfId="0" applyFont="1" applyFill="1" applyBorder="1" applyAlignment="1">
      <alignment wrapText="1"/>
    </xf>
    <xf numFmtId="0" fontId="1" fillId="5" borderId="46" xfId="0" applyFont="1" applyFill="1" applyBorder="1" applyAlignment="1">
      <alignment wrapText="1"/>
    </xf>
    <xf numFmtId="0" fontId="0" fillId="5" borderId="45" xfId="0" applyFont="1" applyFill="1" applyBorder="1" applyAlignment="1">
      <alignment wrapText="1"/>
    </xf>
    <xf numFmtId="2" fontId="0" fillId="3" borderId="48" xfId="0" applyNumberFormat="1" applyFont="1" applyFill="1" applyBorder="1" applyAlignment="1">
      <alignment horizontal="right" vertical="center"/>
    </xf>
    <xf numFmtId="0" fontId="0" fillId="0" borderId="0" xfId="0" applyFont="1" applyAlignment="1">
      <alignment wrapText="1"/>
    </xf>
    <xf numFmtId="0" fontId="0" fillId="0" borderId="0" xfId="0" applyFont="1" applyAlignment="1">
      <alignment horizontal="justify"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left" vertical="center" wrapText="1"/>
    </xf>
    <xf numFmtId="0" fontId="18" fillId="0" borderId="0" xfId="0" applyFont="1" applyAlignment="1">
      <alignment horizontal="center"/>
    </xf>
    <xf numFmtId="166" fontId="0" fillId="3" borderId="3" xfId="0" applyNumberFormat="1" applyFont="1" applyFill="1" applyBorder="1" applyAlignment="1">
      <alignment horizontal="center" vertical="center" wrapText="1"/>
    </xf>
    <xf numFmtId="0" fontId="0" fillId="0" borderId="0" xfId="0" applyFont="1" applyBorder="1" applyAlignment="1">
      <alignment horizontal="center"/>
    </xf>
    <xf numFmtId="0" fontId="5" fillId="0" borderId="0" xfId="0" applyFont="1" applyAlignment="1">
      <alignment horizontal="left" vertical="center"/>
    </xf>
    <xf numFmtId="0" fontId="1" fillId="4" borderId="3"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2" xfId="0" applyFont="1" applyFill="1" applyBorder="1" applyAlignment="1">
      <alignment horizontal="left" vertical="center"/>
    </xf>
    <xf numFmtId="0" fontId="0" fillId="2" borderId="3" xfId="0" applyFont="1" applyFill="1" applyBorder="1" applyAlignment="1">
      <alignment horizontal="left" vertical="center"/>
    </xf>
    <xf numFmtId="0" fontId="0" fillId="2" borderId="13" xfId="0" applyFont="1" applyFill="1" applyBorder="1" applyAlignment="1">
      <alignment horizontal="left" vertical="center"/>
    </xf>
    <xf numFmtId="0" fontId="0" fillId="2" borderId="20" xfId="0" applyFont="1" applyFill="1" applyBorder="1" applyAlignment="1">
      <alignment horizontal="left" vertical="center"/>
    </xf>
    <xf numFmtId="0" fontId="0" fillId="2" borderId="23" xfId="0" applyFont="1" applyFill="1" applyBorder="1" applyAlignment="1">
      <alignment horizontal="left" vertical="center"/>
    </xf>
    <xf numFmtId="0" fontId="0" fillId="2" borderId="24" xfId="0" applyFont="1" applyFill="1" applyBorder="1" applyAlignment="1">
      <alignment horizontal="left" vertical="center"/>
    </xf>
    <xf numFmtId="0" fontId="0" fillId="2" borderId="22" xfId="0" applyFont="1" applyFill="1" applyBorder="1" applyAlignment="1">
      <alignment horizontal="left" vertical="center" wrapText="1"/>
    </xf>
    <xf numFmtId="0" fontId="0" fillId="2" borderId="36" xfId="0" applyFont="1" applyFill="1" applyBorder="1" applyAlignment="1">
      <alignment horizontal="left" vertical="center" wrapText="1"/>
    </xf>
    <xf numFmtId="0" fontId="0" fillId="2" borderId="37"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11" xfId="0" applyFont="1" applyFill="1" applyBorder="1" applyAlignment="1">
      <alignment horizontal="center" vertical="center"/>
    </xf>
    <xf numFmtId="0" fontId="21" fillId="0" borderId="20" xfId="0" applyFont="1" applyBorder="1" applyAlignment="1">
      <alignment horizontal="justify"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3"/>
  <sheetViews>
    <sheetView topLeftCell="A4" zoomScaleNormal="100" workbookViewId="0">
      <selection activeCell="B8" sqref="B8"/>
    </sheetView>
  </sheetViews>
  <sheetFormatPr defaultRowHeight="15" x14ac:dyDescent="0.25"/>
  <cols>
    <col min="2" max="2" width="98.42578125" customWidth="1"/>
  </cols>
  <sheetData>
    <row r="1" spans="2:2" ht="24.75" thickTop="1" thickBot="1" x14ac:dyDescent="0.4">
      <c r="B1" s="170" t="s">
        <v>107</v>
      </c>
    </row>
    <row r="2" spans="2:2" ht="16.5" thickTop="1" x14ac:dyDescent="0.25">
      <c r="B2" s="171" t="s">
        <v>95</v>
      </c>
    </row>
    <row r="3" spans="2:2" ht="45" x14ac:dyDescent="0.25">
      <c r="B3" s="172" t="s">
        <v>102</v>
      </c>
    </row>
    <row r="4" spans="2:2" ht="30.75" thickBot="1" x14ac:dyDescent="0.3">
      <c r="B4" s="172" t="s">
        <v>97</v>
      </c>
    </row>
    <row r="5" spans="2:2" ht="15.75" thickTop="1" x14ac:dyDescent="0.25">
      <c r="B5" s="174" t="s">
        <v>98</v>
      </c>
    </row>
    <row r="6" spans="2:2" ht="30.75" thickBot="1" x14ac:dyDescent="0.3">
      <c r="B6" s="172" t="s">
        <v>96</v>
      </c>
    </row>
    <row r="7" spans="2:2" ht="15.75" thickTop="1" x14ac:dyDescent="0.25">
      <c r="B7" s="174" t="s">
        <v>99</v>
      </c>
    </row>
    <row r="8" spans="2:2" ht="45" x14ac:dyDescent="0.25">
      <c r="B8" s="172" t="s">
        <v>101</v>
      </c>
    </row>
    <row r="9" spans="2:2" ht="62.25" customHeight="1" x14ac:dyDescent="0.25">
      <c r="B9" s="173" t="s">
        <v>104</v>
      </c>
    </row>
    <row r="10" spans="2:2" ht="30" x14ac:dyDescent="0.25">
      <c r="B10" s="173" t="s">
        <v>105</v>
      </c>
    </row>
    <row r="11" spans="2:2" ht="30.75" thickBot="1" x14ac:dyDescent="0.3">
      <c r="B11" s="173" t="s">
        <v>106</v>
      </c>
    </row>
    <row r="12" spans="2:2" ht="106.5" thickTop="1" thickBot="1" x14ac:dyDescent="0.3">
      <c r="B12" s="175" t="s">
        <v>103</v>
      </c>
    </row>
    <row r="13" spans="2:2" ht="15.75" thickTop="1" x14ac:dyDescent="0.25"/>
  </sheetData>
  <pageMargins left="0.70866141732283472" right="0.70866141732283472" top="0.74803149606299213" bottom="0.74803149606299213" header="0.31496062992125984" footer="0.31496062992125984"/>
  <pageSetup paperSize="9" scale="75" orientation="portrait" r:id="rId1"/>
  <headerFooter>
    <oddFooter>&amp;CGrafiche E. Gaspari
Cod. 853584.f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zoomScaleNormal="100" workbookViewId="0">
      <selection activeCell="C7" sqref="C7"/>
    </sheetView>
  </sheetViews>
  <sheetFormatPr defaultRowHeight="15" x14ac:dyDescent="0.25"/>
  <cols>
    <col min="2" max="2" width="83.5703125" customWidth="1"/>
    <col min="3" max="3" width="18.140625" customWidth="1"/>
  </cols>
  <sheetData>
    <row r="2" spans="2:3" x14ac:dyDescent="0.25">
      <c r="B2" s="3" t="s">
        <v>52</v>
      </c>
    </row>
    <row r="3" spans="2:3" ht="29.25" thickBot="1" x14ac:dyDescent="0.3">
      <c r="B3" s="2" t="s">
        <v>26</v>
      </c>
    </row>
    <row r="4" spans="2:3" ht="30" customHeight="1" x14ac:dyDescent="0.25">
      <c r="B4" s="179" t="s">
        <v>27</v>
      </c>
      <c r="C4" s="6" t="s">
        <v>28</v>
      </c>
    </row>
    <row r="5" spans="2:3" ht="45.75" customHeight="1" thickBot="1" x14ac:dyDescent="0.3">
      <c r="B5" s="180"/>
      <c r="C5" s="7" t="s">
        <v>29</v>
      </c>
    </row>
    <row r="6" spans="2:3" ht="15.75" thickBot="1" x14ac:dyDescent="0.3">
      <c r="B6" s="4" t="s">
        <v>30</v>
      </c>
      <c r="C6" s="5">
        <v>1.33</v>
      </c>
    </row>
    <row r="7" spans="2:3" ht="15.75" thickBot="1" x14ac:dyDescent="0.3">
      <c r="B7" s="4" t="s">
        <v>31</v>
      </c>
      <c r="C7" s="5">
        <v>1</v>
      </c>
    </row>
    <row r="8" spans="2:3" ht="15.75" thickBot="1" x14ac:dyDescent="0.3">
      <c r="B8" s="4"/>
      <c r="C8" s="5"/>
    </row>
    <row r="9" spans="2:3" ht="15.75" thickBot="1" x14ac:dyDescent="0.3">
      <c r="B9" s="4"/>
      <c r="C9" s="5"/>
    </row>
    <row r="10" spans="2:3" ht="15.75" thickBot="1" x14ac:dyDescent="0.3">
      <c r="B10" s="4"/>
      <c r="C10" s="5"/>
    </row>
    <row r="12" spans="2:3" x14ac:dyDescent="0.25">
      <c r="B12" s="3" t="s">
        <v>54</v>
      </c>
    </row>
    <row r="13" spans="2:3" ht="15.75" thickBot="1" x14ac:dyDescent="0.3">
      <c r="B13" s="13" t="s">
        <v>53</v>
      </c>
    </row>
    <row r="14" spans="2:3" x14ac:dyDescent="0.25">
      <c r="B14" s="179" t="s">
        <v>27</v>
      </c>
      <c r="C14" s="6" t="s">
        <v>28</v>
      </c>
    </row>
    <row r="15" spans="2:3" ht="15.75" thickBot="1" x14ac:dyDescent="0.3">
      <c r="B15" s="180"/>
      <c r="C15" s="7" t="s">
        <v>29</v>
      </c>
    </row>
    <row r="16" spans="2:3" ht="15.75" thickBot="1" x14ac:dyDescent="0.3">
      <c r="B16" s="4" t="s">
        <v>30</v>
      </c>
      <c r="C16" s="5">
        <v>1</v>
      </c>
    </row>
    <row r="17" spans="2:3" ht="15.75" thickBot="1" x14ac:dyDescent="0.3">
      <c r="B17" s="4" t="s">
        <v>31</v>
      </c>
      <c r="C17" s="5">
        <v>0.95</v>
      </c>
    </row>
    <row r="18" spans="2:3" ht="15.75" thickBot="1" x14ac:dyDescent="0.3">
      <c r="B18" s="4"/>
      <c r="C18" s="5"/>
    </row>
    <row r="19" spans="2:3" ht="15.75" thickBot="1" x14ac:dyDescent="0.3">
      <c r="B19" s="4"/>
      <c r="C19" s="5"/>
    </row>
    <row r="20" spans="2:3" ht="15.75" thickBot="1" x14ac:dyDescent="0.3">
      <c r="B20" s="4"/>
      <c r="C20" s="5"/>
    </row>
  </sheetData>
  <mergeCells count="2">
    <mergeCell ref="B4:B5"/>
    <mergeCell ref="B14:B15"/>
  </mergeCells>
  <pageMargins left="0.7" right="0.7" top="0.75" bottom="0.75" header="0.3" footer="0.3"/>
  <pageSetup paperSize="9"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opLeftCell="A37" zoomScaleNormal="100" workbookViewId="0">
      <selection activeCell="A42" sqref="A42:J42"/>
    </sheetView>
  </sheetViews>
  <sheetFormatPr defaultRowHeight="15" x14ac:dyDescent="0.25"/>
  <cols>
    <col min="1" max="1" width="78" style="21" customWidth="1"/>
    <col min="2" max="3" width="13.42578125" style="21" customWidth="1"/>
    <col min="4" max="4" width="12.140625" style="21" customWidth="1"/>
    <col min="5" max="6" width="12.85546875" style="21" customWidth="1"/>
    <col min="7" max="7" width="13" style="21" customWidth="1"/>
    <col min="8" max="8" width="13.85546875" style="21" customWidth="1"/>
    <col min="9" max="10" width="11.85546875" style="21" customWidth="1"/>
    <col min="11" max="11" width="13.7109375" style="21" customWidth="1"/>
    <col min="12" max="12" width="15.140625" style="21" customWidth="1"/>
    <col min="13" max="14" width="15.7109375" style="21" customWidth="1"/>
    <col min="15" max="16384" width="9.140625" style="21"/>
  </cols>
  <sheetData>
    <row r="1" spans="1:12" ht="23.25" x14ac:dyDescent="0.35">
      <c r="A1" s="1" t="s">
        <v>63</v>
      </c>
      <c r="B1" s="20"/>
      <c r="C1" s="20"/>
      <c r="D1" s="20"/>
    </row>
    <row r="2" spans="1:12" ht="45.75" customHeight="1" x14ac:dyDescent="0.25">
      <c r="B2" s="184"/>
      <c r="C2" s="184"/>
      <c r="D2" s="184"/>
      <c r="E2" s="8" t="s">
        <v>50</v>
      </c>
      <c r="F2" s="8" t="s">
        <v>51</v>
      </c>
      <c r="G2" s="187"/>
      <c r="H2" s="187"/>
      <c r="I2" s="187"/>
      <c r="J2" s="187"/>
      <c r="K2" s="187"/>
      <c r="L2" s="187"/>
    </row>
    <row r="3" spans="1:12" ht="15" customHeight="1" x14ac:dyDescent="0.25">
      <c r="B3" s="9" t="s">
        <v>33</v>
      </c>
      <c r="C3" s="183" t="s">
        <v>34</v>
      </c>
      <c r="D3" s="183"/>
      <c r="E3" s="22">
        <f>VLOOKUP(C3,'Tariffe standard'!B3:C7,2,FALSE)</f>
        <v>30</v>
      </c>
      <c r="F3" s="22">
        <f>VLOOKUP(C3,'Tariffe standard'!B9:C13,2,FALSE)</f>
        <v>0.6</v>
      </c>
      <c r="G3" s="187"/>
      <c r="H3" s="187"/>
      <c r="I3" s="187"/>
      <c r="J3" s="187"/>
      <c r="K3" s="187"/>
      <c r="L3" s="187"/>
    </row>
    <row r="4" spans="1:12" ht="5.25" customHeight="1" x14ac:dyDescent="0.25">
      <c r="B4" s="15"/>
      <c r="C4" s="14"/>
      <c r="D4" s="14"/>
      <c r="E4" s="23"/>
      <c r="F4" s="24"/>
      <c r="G4" s="10"/>
      <c r="H4" s="10"/>
      <c r="I4" s="10"/>
      <c r="J4" s="10"/>
      <c r="K4" s="10"/>
      <c r="L4" s="10"/>
    </row>
    <row r="5" spans="1:12" ht="17.25" customHeight="1" x14ac:dyDescent="0.25">
      <c r="B5" s="186" t="s">
        <v>39</v>
      </c>
      <c r="C5" s="186"/>
      <c r="D5" s="186"/>
      <c r="E5" s="186"/>
      <c r="F5" s="25" t="s">
        <v>31</v>
      </c>
      <c r="G5" s="23"/>
    </row>
    <row r="6" spans="1:12" ht="15" customHeight="1" x14ac:dyDescent="0.25">
      <c r="B6" s="186" t="s">
        <v>32</v>
      </c>
      <c r="C6" s="186"/>
      <c r="D6" s="186"/>
      <c r="E6" s="186"/>
      <c r="F6" s="26">
        <f>VLOOKUP(F5,'Classificazione Aree'!$B$6:$C$10,2,FALSE)</f>
        <v>1</v>
      </c>
      <c r="G6" s="23"/>
    </row>
    <row r="7" spans="1:12" ht="4.5" customHeight="1" thickBot="1" x14ac:dyDescent="0.3">
      <c r="B7" s="15"/>
      <c r="C7" s="15"/>
      <c r="D7" s="15"/>
      <c r="E7" s="15"/>
      <c r="F7" s="27"/>
      <c r="G7" s="23"/>
    </row>
    <row r="8" spans="1:12" ht="15.75" thickBot="1" x14ac:dyDescent="0.3">
      <c r="A8" s="28" t="s">
        <v>65</v>
      </c>
      <c r="D8" s="182"/>
      <c r="E8" s="182"/>
      <c r="F8" s="182"/>
      <c r="G8" s="182"/>
      <c r="H8" s="182"/>
      <c r="I8" s="182"/>
      <c r="J8" s="182"/>
      <c r="K8" s="182"/>
    </row>
    <row r="9" spans="1:12" ht="95.25" customHeight="1" x14ac:dyDescent="0.25">
      <c r="A9" s="54"/>
      <c r="B9" s="17" t="s">
        <v>46</v>
      </c>
      <c r="C9" s="18" t="s">
        <v>47</v>
      </c>
      <c r="D9" s="18" t="s">
        <v>44</v>
      </c>
      <c r="E9" s="19" t="s">
        <v>45</v>
      </c>
      <c r="F9" s="17" t="s">
        <v>42</v>
      </c>
      <c r="G9" s="19" t="s">
        <v>43</v>
      </c>
      <c r="H9" s="62" t="s">
        <v>40</v>
      </c>
      <c r="I9" s="63" t="s">
        <v>61</v>
      </c>
      <c r="J9" s="64" t="s">
        <v>62</v>
      </c>
    </row>
    <row r="10" spans="1:12" ht="30" x14ac:dyDescent="0.25">
      <c r="A10" s="53" t="s">
        <v>1</v>
      </c>
      <c r="B10" s="29">
        <v>7.75</v>
      </c>
      <c r="C10" s="30"/>
      <c r="D10" s="31">
        <f>B10*$F$6</f>
        <v>7.75</v>
      </c>
      <c r="E10" s="32">
        <f>C10*$F$6</f>
        <v>0</v>
      </c>
      <c r="F10" s="69">
        <v>0.26</v>
      </c>
      <c r="G10" s="70">
        <f>E10/$F$6/$F$3</f>
        <v>0</v>
      </c>
      <c r="H10" s="71">
        <v>0.26</v>
      </c>
      <c r="I10" s="33">
        <f t="shared" ref="I10:J13" si="0">$H10*$F$6*E$3</f>
        <v>7.8000000000000007</v>
      </c>
      <c r="J10" s="34">
        <f t="shared" si="0"/>
        <v>0.156</v>
      </c>
    </row>
    <row r="11" spans="1:12" x14ac:dyDescent="0.25">
      <c r="A11" s="53" t="s">
        <v>2</v>
      </c>
      <c r="B11" s="29">
        <v>4.6500000000000004</v>
      </c>
      <c r="C11" s="30"/>
      <c r="D11" s="31">
        <f>B11*$F$6</f>
        <v>4.6500000000000004</v>
      </c>
      <c r="E11" s="32">
        <f t="shared" ref="E11" si="1">C11*$F$6</f>
        <v>0</v>
      </c>
      <c r="F11" s="69">
        <f t="shared" ref="F11:F13" si="2">D11/$F$6/$E$3</f>
        <v>0.155</v>
      </c>
      <c r="G11" s="70">
        <f t="shared" ref="G11:G13" si="3">E11/$F$6/$F$3</f>
        <v>0</v>
      </c>
      <c r="H11" s="71">
        <v>0.16</v>
      </c>
      <c r="I11" s="33">
        <f t="shared" si="0"/>
        <v>4.8</v>
      </c>
      <c r="J11" s="34">
        <f t="shared" si="0"/>
        <v>9.6000000000000002E-2</v>
      </c>
    </row>
    <row r="12" spans="1:12" ht="36.75" customHeight="1" x14ac:dyDescent="0.25">
      <c r="A12" s="53" t="s">
        <v>60</v>
      </c>
      <c r="B12" s="29">
        <v>4.6500000000000004</v>
      </c>
      <c r="C12" s="30"/>
      <c r="D12" s="31">
        <f>B12*$F$6</f>
        <v>4.6500000000000004</v>
      </c>
      <c r="E12" s="32">
        <f>C12*$F$6</f>
        <v>0</v>
      </c>
      <c r="F12" s="69">
        <f t="shared" si="2"/>
        <v>0.155</v>
      </c>
      <c r="G12" s="70">
        <f t="shared" si="3"/>
        <v>0</v>
      </c>
      <c r="H12" s="71">
        <v>0.16</v>
      </c>
      <c r="I12" s="33">
        <f t="shared" si="0"/>
        <v>4.8</v>
      </c>
      <c r="J12" s="34">
        <f t="shared" si="0"/>
        <v>9.6000000000000002E-2</v>
      </c>
    </row>
    <row r="13" spans="1:12" x14ac:dyDescent="0.25">
      <c r="A13" s="53" t="s">
        <v>3</v>
      </c>
      <c r="B13" s="29">
        <v>4.6500000000000004</v>
      </c>
      <c r="C13" s="35"/>
      <c r="D13" s="31">
        <f>B13*$F$6</f>
        <v>4.6500000000000004</v>
      </c>
      <c r="E13" s="32">
        <f>C13*$F$6</f>
        <v>0</v>
      </c>
      <c r="F13" s="69">
        <f t="shared" si="2"/>
        <v>0.155</v>
      </c>
      <c r="G13" s="70">
        <f t="shared" si="3"/>
        <v>0</v>
      </c>
      <c r="H13" s="72">
        <v>0.16</v>
      </c>
      <c r="I13" s="33">
        <f t="shared" si="0"/>
        <v>4.8</v>
      </c>
      <c r="J13" s="34">
        <f t="shared" si="0"/>
        <v>9.6000000000000002E-2</v>
      </c>
    </row>
    <row r="14" spans="1:12" ht="45" x14ac:dyDescent="0.25">
      <c r="A14" s="55" t="s">
        <v>0</v>
      </c>
      <c r="B14" s="36"/>
      <c r="C14" s="37"/>
      <c r="D14" s="37"/>
      <c r="E14" s="38"/>
      <c r="F14" s="39"/>
      <c r="G14" s="40"/>
      <c r="H14" s="36"/>
      <c r="I14" s="37"/>
      <c r="J14" s="38"/>
    </row>
    <row r="15" spans="1:12" x14ac:dyDescent="0.25">
      <c r="A15" s="56" t="s">
        <v>4</v>
      </c>
      <c r="B15" s="29">
        <v>15.49</v>
      </c>
      <c r="C15" s="41"/>
      <c r="D15" s="31">
        <f t="shared" ref="D15:D18" si="4">B15*$F$6</f>
        <v>15.49</v>
      </c>
      <c r="E15" s="32">
        <f t="shared" ref="E15:E18" si="5">C15*$F$6</f>
        <v>0</v>
      </c>
      <c r="F15" s="69">
        <f t="shared" ref="F15:F18" si="6">D15/$F$6/$E$3</f>
        <v>0.51633333333333331</v>
      </c>
      <c r="G15" s="70">
        <f t="shared" ref="G15:G18" si="7">E15/$F$6/$F$3</f>
        <v>0</v>
      </c>
      <c r="H15" s="73">
        <v>0.52</v>
      </c>
      <c r="I15" s="33">
        <f t="shared" ref="I15:J18" si="8">$H15*$F$6*E$3</f>
        <v>15.600000000000001</v>
      </c>
      <c r="J15" s="34">
        <f t="shared" si="8"/>
        <v>0.312</v>
      </c>
    </row>
    <row r="16" spans="1:12" x14ac:dyDescent="0.25">
      <c r="A16" s="56" t="s">
        <v>5</v>
      </c>
      <c r="B16" s="29">
        <v>15.49</v>
      </c>
      <c r="C16" s="30"/>
      <c r="D16" s="31">
        <f t="shared" si="4"/>
        <v>15.49</v>
      </c>
      <c r="E16" s="32">
        <f t="shared" si="5"/>
        <v>0</v>
      </c>
      <c r="F16" s="69">
        <f t="shared" si="6"/>
        <v>0.51633333333333331</v>
      </c>
      <c r="G16" s="70">
        <f t="shared" si="7"/>
        <v>0</v>
      </c>
      <c r="H16" s="71">
        <v>0.52</v>
      </c>
      <c r="I16" s="33">
        <f t="shared" si="8"/>
        <v>15.600000000000001</v>
      </c>
      <c r="J16" s="34">
        <f t="shared" si="8"/>
        <v>0.312</v>
      </c>
    </row>
    <row r="17" spans="1:10" x14ac:dyDescent="0.25">
      <c r="A17" s="56" t="s">
        <v>6</v>
      </c>
      <c r="B17" s="29">
        <v>15.49</v>
      </c>
      <c r="C17" s="30"/>
      <c r="D17" s="31">
        <f t="shared" si="4"/>
        <v>15.49</v>
      </c>
      <c r="E17" s="32">
        <f t="shared" si="5"/>
        <v>0</v>
      </c>
      <c r="F17" s="69">
        <f t="shared" si="6"/>
        <v>0.51633333333333331</v>
      </c>
      <c r="G17" s="70">
        <f t="shared" si="7"/>
        <v>0</v>
      </c>
      <c r="H17" s="71">
        <v>0.52</v>
      </c>
      <c r="I17" s="33">
        <f t="shared" si="8"/>
        <v>15.600000000000001</v>
      </c>
      <c r="J17" s="34">
        <f t="shared" si="8"/>
        <v>0.312</v>
      </c>
    </row>
    <row r="18" spans="1:10" x14ac:dyDescent="0.25">
      <c r="A18" s="56" t="s">
        <v>7</v>
      </c>
      <c r="B18" s="29">
        <v>15.49</v>
      </c>
      <c r="C18" s="30"/>
      <c r="D18" s="31">
        <f t="shared" si="4"/>
        <v>15.49</v>
      </c>
      <c r="E18" s="32">
        <f t="shared" si="5"/>
        <v>0</v>
      </c>
      <c r="F18" s="69">
        <f t="shared" si="6"/>
        <v>0.51633333333333331</v>
      </c>
      <c r="G18" s="70">
        <f t="shared" si="7"/>
        <v>0</v>
      </c>
      <c r="H18" s="72">
        <v>0.52</v>
      </c>
      <c r="I18" s="33">
        <f t="shared" si="8"/>
        <v>15.600000000000001</v>
      </c>
      <c r="J18" s="34">
        <f t="shared" si="8"/>
        <v>0.312</v>
      </c>
    </row>
    <row r="19" spans="1:10" x14ac:dyDescent="0.25">
      <c r="A19" s="57" t="s">
        <v>55</v>
      </c>
      <c r="B19" s="36"/>
      <c r="C19" s="37"/>
      <c r="D19" s="37"/>
      <c r="E19" s="42"/>
      <c r="F19" s="39"/>
      <c r="G19" s="40"/>
      <c r="H19" s="36"/>
      <c r="I19" s="37"/>
      <c r="J19" s="38"/>
    </row>
    <row r="20" spans="1:10" x14ac:dyDescent="0.25">
      <c r="A20" s="56" t="s">
        <v>56</v>
      </c>
      <c r="B20" s="29">
        <v>15.49</v>
      </c>
      <c r="C20" s="30"/>
      <c r="D20" s="31">
        <f t="shared" ref="D20:D21" si="9">B20*$F$6</f>
        <v>15.49</v>
      </c>
      <c r="E20" s="32">
        <f t="shared" ref="E20:E21" si="10">C20*$F$6</f>
        <v>0</v>
      </c>
      <c r="F20" s="69">
        <f t="shared" ref="F20:F21" si="11">D20/$F$6/$E$3</f>
        <v>0.51633333333333331</v>
      </c>
      <c r="G20" s="70">
        <f t="shared" ref="G20:G21" si="12">E20/$F$6/$F$3</f>
        <v>0</v>
      </c>
      <c r="H20" s="73">
        <v>0.52</v>
      </c>
      <c r="I20" s="33">
        <f>$H20*$F$6*E$3</f>
        <v>15.600000000000001</v>
      </c>
      <c r="J20" s="34">
        <f>$H20*$F$6*F$3</f>
        <v>0.312</v>
      </c>
    </row>
    <row r="21" spans="1:10" ht="33.75" customHeight="1" x14ac:dyDescent="0.25">
      <c r="A21" s="56" t="s">
        <v>59</v>
      </c>
      <c r="B21" s="29">
        <v>15.49</v>
      </c>
      <c r="C21" s="30"/>
      <c r="D21" s="31">
        <f t="shared" si="9"/>
        <v>15.49</v>
      </c>
      <c r="E21" s="32">
        <f t="shared" si="10"/>
        <v>0</v>
      </c>
      <c r="F21" s="69">
        <f t="shared" si="11"/>
        <v>0.51633333333333331</v>
      </c>
      <c r="G21" s="70">
        <f t="shared" si="12"/>
        <v>0</v>
      </c>
      <c r="H21" s="72">
        <v>0.52</v>
      </c>
      <c r="I21" s="33">
        <f>$H21*$F$6*E$3</f>
        <v>15.600000000000001</v>
      </c>
      <c r="J21" s="34">
        <f>$H21*$F$6*F$3</f>
        <v>0.312</v>
      </c>
    </row>
    <row r="22" spans="1:10" ht="77.25" x14ac:dyDescent="0.25">
      <c r="A22" s="53" t="s">
        <v>57</v>
      </c>
      <c r="B22" s="36"/>
      <c r="C22" s="37"/>
      <c r="D22" s="37"/>
      <c r="E22" s="38"/>
      <c r="F22" s="39"/>
      <c r="G22" s="40"/>
      <c r="H22" s="36"/>
      <c r="I22" s="37"/>
      <c r="J22" s="38"/>
    </row>
    <row r="23" spans="1:10" x14ac:dyDescent="0.25">
      <c r="A23" s="53" t="s">
        <v>10</v>
      </c>
      <c r="B23" s="29"/>
      <c r="C23" s="30">
        <v>0.52</v>
      </c>
      <c r="D23" s="31">
        <f t="shared" ref="D23:D25" si="13">B23*$F$6</f>
        <v>0</v>
      </c>
      <c r="E23" s="32">
        <f t="shared" ref="E23:E25" si="14">C23*$F$6</f>
        <v>0.52</v>
      </c>
      <c r="F23" s="69">
        <f t="shared" ref="F23:F25" si="15">D23/$F$6/$E$3</f>
        <v>0</v>
      </c>
      <c r="G23" s="70">
        <f t="shared" ref="G23:G25" si="16">E23/$F$6/$F$3</f>
        <v>0.8666666666666667</v>
      </c>
      <c r="H23" s="73">
        <v>0.9</v>
      </c>
      <c r="I23" s="33"/>
      <c r="J23" s="34">
        <f t="shared" ref="J23:J25" si="17">$H23*$F$6*F$3</f>
        <v>0.54</v>
      </c>
    </row>
    <row r="24" spans="1:10" ht="32.25" x14ac:dyDescent="0.25">
      <c r="A24" s="53" t="s">
        <v>58</v>
      </c>
      <c r="B24" s="29"/>
      <c r="C24" s="30">
        <v>0.52</v>
      </c>
      <c r="D24" s="31">
        <f t="shared" si="13"/>
        <v>0</v>
      </c>
      <c r="E24" s="32">
        <f t="shared" si="14"/>
        <v>0.52</v>
      </c>
      <c r="F24" s="69">
        <f t="shared" si="15"/>
        <v>0</v>
      </c>
      <c r="G24" s="70">
        <f t="shared" si="16"/>
        <v>0.8666666666666667</v>
      </c>
      <c r="H24" s="71">
        <v>0.9</v>
      </c>
      <c r="I24" s="33"/>
      <c r="J24" s="34">
        <f t="shared" si="17"/>
        <v>0.54</v>
      </c>
    </row>
    <row r="25" spans="1:10" x14ac:dyDescent="0.25">
      <c r="A25" s="53" t="s">
        <v>11</v>
      </c>
      <c r="B25" s="29"/>
      <c r="C25" s="30">
        <v>0.52</v>
      </c>
      <c r="D25" s="31">
        <f t="shared" si="13"/>
        <v>0</v>
      </c>
      <c r="E25" s="32">
        <f t="shared" si="14"/>
        <v>0.52</v>
      </c>
      <c r="F25" s="69">
        <f t="shared" si="15"/>
        <v>0</v>
      </c>
      <c r="G25" s="70">
        <f t="shared" si="16"/>
        <v>0.8666666666666667</v>
      </c>
      <c r="H25" s="72">
        <v>0.9</v>
      </c>
      <c r="I25" s="33"/>
      <c r="J25" s="34">
        <f t="shared" si="17"/>
        <v>0.54</v>
      </c>
    </row>
    <row r="26" spans="1:10" ht="30" x14ac:dyDescent="0.25">
      <c r="A26" s="58" t="s">
        <v>12</v>
      </c>
      <c r="B26" s="36"/>
      <c r="C26" s="37"/>
      <c r="D26" s="37"/>
      <c r="E26" s="42"/>
      <c r="F26" s="39"/>
      <c r="G26" s="40"/>
      <c r="H26" s="36"/>
      <c r="I26" s="37"/>
      <c r="J26" s="38"/>
    </row>
    <row r="27" spans="1:10" x14ac:dyDescent="0.25">
      <c r="A27" s="56" t="s">
        <v>13</v>
      </c>
      <c r="B27" s="29">
        <v>15.49</v>
      </c>
      <c r="C27" s="30">
        <v>0.52</v>
      </c>
      <c r="D27" s="31">
        <f t="shared" ref="D27:D31" si="18">B27*$F$6</f>
        <v>15.49</v>
      </c>
      <c r="E27" s="32">
        <f t="shared" ref="E27:E31" si="19">C27*$F$6</f>
        <v>0.52</v>
      </c>
      <c r="F27" s="69">
        <f t="shared" ref="F27:F31" si="20">D27/$F$6/$E$3</f>
        <v>0.51633333333333331</v>
      </c>
      <c r="G27" s="70">
        <f t="shared" ref="G27:G31" si="21">E27/$F$6/$F$3</f>
        <v>0.8666666666666667</v>
      </c>
      <c r="H27" s="73">
        <v>0.87</v>
      </c>
      <c r="I27" s="33">
        <f t="shared" ref="I27:J31" si="22">$H27*$F$6*E$3</f>
        <v>26.1</v>
      </c>
      <c r="J27" s="34">
        <f t="shared" si="22"/>
        <v>0.52200000000000002</v>
      </c>
    </row>
    <row r="28" spans="1:10" ht="30" x14ac:dyDescent="0.25">
      <c r="A28" s="56" t="s">
        <v>14</v>
      </c>
      <c r="B28" s="29">
        <v>15.49</v>
      </c>
      <c r="C28" s="30">
        <v>0.52</v>
      </c>
      <c r="D28" s="31">
        <f t="shared" si="18"/>
        <v>15.49</v>
      </c>
      <c r="E28" s="32">
        <f t="shared" si="19"/>
        <v>0.52</v>
      </c>
      <c r="F28" s="69">
        <f t="shared" si="20"/>
        <v>0.51633333333333331</v>
      </c>
      <c r="G28" s="70">
        <f t="shared" si="21"/>
        <v>0.8666666666666667</v>
      </c>
      <c r="H28" s="71">
        <v>0.87</v>
      </c>
      <c r="I28" s="33">
        <f t="shared" si="22"/>
        <v>26.1</v>
      </c>
      <c r="J28" s="34">
        <f t="shared" si="22"/>
        <v>0.52200000000000002</v>
      </c>
    </row>
    <row r="29" spans="1:10" ht="30" x14ac:dyDescent="0.25">
      <c r="A29" s="56" t="s">
        <v>15</v>
      </c>
      <c r="B29" s="29">
        <v>15.49</v>
      </c>
      <c r="C29" s="30">
        <v>0.52</v>
      </c>
      <c r="D29" s="31">
        <f t="shared" si="18"/>
        <v>15.49</v>
      </c>
      <c r="E29" s="32">
        <f t="shared" si="19"/>
        <v>0.52</v>
      </c>
      <c r="F29" s="69">
        <f t="shared" si="20"/>
        <v>0.51633333333333331</v>
      </c>
      <c r="G29" s="70">
        <f t="shared" si="21"/>
        <v>0.8666666666666667</v>
      </c>
      <c r="H29" s="71">
        <v>0.87</v>
      </c>
      <c r="I29" s="33">
        <f t="shared" si="22"/>
        <v>26.1</v>
      </c>
      <c r="J29" s="34">
        <f t="shared" si="22"/>
        <v>0.52200000000000002</v>
      </c>
    </row>
    <row r="30" spans="1:10" ht="45" x14ac:dyDescent="0.25">
      <c r="A30" s="53" t="s">
        <v>16</v>
      </c>
      <c r="B30" s="29">
        <v>15.49</v>
      </c>
      <c r="C30" s="30">
        <v>0.52</v>
      </c>
      <c r="D30" s="31">
        <f t="shared" si="18"/>
        <v>15.49</v>
      </c>
      <c r="E30" s="32">
        <f t="shared" si="19"/>
        <v>0.52</v>
      </c>
      <c r="F30" s="69">
        <f t="shared" si="20"/>
        <v>0.51633333333333331</v>
      </c>
      <c r="G30" s="70">
        <f t="shared" si="21"/>
        <v>0.8666666666666667</v>
      </c>
      <c r="H30" s="71">
        <v>0.87</v>
      </c>
      <c r="I30" s="33">
        <f t="shared" si="22"/>
        <v>26.1</v>
      </c>
      <c r="J30" s="34">
        <f t="shared" si="22"/>
        <v>0.52200000000000002</v>
      </c>
    </row>
    <row r="31" spans="1:10" ht="45" x14ac:dyDescent="0.25">
      <c r="A31" s="53" t="s">
        <v>17</v>
      </c>
      <c r="B31" s="29">
        <v>15.49</v>
      </c>
      <c r="C31" s="30">
        <v>0.52</v>
      </c>
      <c r="D31" s="31">
        <f t="shared" si="18"/>
        <v>15.49</v>
      </c>
      <c r="E31" s="32">
        <f t="shared" si="19"/>
        <v>0.52</v>
      </c>
      <c r="F31" s="69">
        <f t="shared" si="20"/>
        <v>0.51633333333333331</v>
      </c>
      <c r="G31" s="70">
        <f t="shared" si="21"/>
        <v>0.8666666666666667</v>
      </c>
      <c r="H31" s="72">
        <v>0.87</v>
      </c>
      <c r="I31" s="33">
        <f t="shared" si="22"/>
        <v>26.1</v>
      </c>
      <c r="J31" s="34">
        <f t="shared" si="22"/>
        <v>0.52200000000000002</v>
      </c>
    </row>
    <row r="32" spans="1:10" ht="45" x14ac:dyDescent="0.25">
      <c r="A32" s="53" t="s">
        <v>21</v>
      </c>
      <c r="B32" s="36"/>
      <c r="C32" s="37"/>
      <c r="D32" s="37"/>
      <c r="E32" s="38"/>
      <c r="F32" s="39"/>
      <c r="G32" s="40"/>
      <c r="H32" s="36"/>
      <c r="I32" s="37"/>
      <c r="J32" s="38"/>
    </row>
    <row r="33" spans="1:15" x14ac:dyDescent="0.25">
      <c r="A33" s="56" t="s">
        <v>20</v>
      </c>
      <c r="B33" s="29"/>
      <c r="C33" s="30">
        <v>1</v>
      </c>
      <c r="D33" s="31">
        <f t="shared" ref="D33:D36" si="23">B33*$F$6</f>
        <v>0</v>
      </c>
      <c r="E33" s="32">
        <f t="shared" ref="E33:E36" si="24">C33*$F$6</f>
        <v>1</v>
      </c>
      <c r="F33" s="69">
        <f t="shared" ref="F33:F36" si="25">D33/$F$6/$E$3</f>
        <v>0</v>
      </c>
      <c r="G33" s="70">
        <f t="shared" ref="G33:G36" si="26">E33/$F$6/$F$3</f>
        <v>1.6666666666666667</v>
      </c>
      <c r="H33" s="73">
        <v>0.5</v>
      </c>
      <c r="I33" s="33">
        <f t="shared" ref="I33:J38" si="27">$H33*$F$6*E$3</f>
        <v>15</v>
      </c>
      <c r="J33" s="34">
        <f t="shared" si="27"/>
        <v>0.3</v>
      </c>
    </row>
    <row r="34" spans="1:15" ht="30" x14ac:dyDescent="0.25">
      <c r="A34" s="56" t="s">
        <v>18</v>
      </c>
      <c r="B34" s="29"/>
      <c r="C34" s="30">
        <v>0.5</v>
      </c>
      <c r="D34" s="31">
        <f t="shared" si="23"/>
        <v>0</v>
      </c>
      <c r="E34" s="32">
        <f t="shared" si="24"/>
        <v>0.5</v>
      </c>
      <c r="F34" s="69">
        <f t="shared" si="25"/>
        <v>0</v>
      </c>
      <c r="G34" s="70">
        <f t="shared" si="26"/>
        <v>0.83333333333333337</v>
      </c>
      <c r="H34" s="71">
        <v>0.25</v>
      </c>
      <c r="I34" s="33">
        <f t="shared" si="27"/>
        <v>7.5</v>
      </c>
      <c r="J34" s="34">
        <f t="shared" si="27"/>
        <v>0.15</v>
      </c>
    </row>
    <row r="35" spans="1:15" x14ac:dyDescent="0.25">
      <c r="A35" s="56" t="s">
        <v>19</v>
      </c>
      <c r="B35" s="29"/>
      <c r="C35" s="30">
        <v>0.2</v>
      </c>
      <c r="D35" s="31">
        <f t="shared" si="23"/>
        <v>0</v>
      </c>
      <c r="E35" s="32">
        <f t="shared" si="24"/>
        <v>0.2</v>
      </c>
      <c r="F35" s="69">
        <f t="shared" si="25"/>
        <v>0</v>
      </c>
      <c r="G35" s="70">
        <f t="shared" si="26"/>
        <v>0.33333333333333337</v>
      </c>
      <c r="H35" s="71">
        <v>0.1</v>
      </c>
      <c r="I35" s="33">
        <f t="shared" si="27"/>
        <v>3</v>
      </c>
      <c r="J35" s="34">
        <f t="shared" si="27"/>
        <v>0.06</v>
      </c>
    </row>
    <row r="36" spans="1:15" ht="60" x14ac:dyDescent="0.25">
      <c r="A36" s="51" t="s">
        <v>22</v>
      </c>
      <c r="B36" s="29"/>
      <c r="C36" s="30">
        <v>1</v>
      </c>
      <c r="D36" s="31">
        <f t="shared" si="23"/>
        <v>0</v>
      </c>
      <c r="E36" s="32">
        <f t="shared" si="24"/>
        <v>1</v>
      </c>
      <c r="F36" s="69">
        <f t="shared" si="25"/>
        <v>0</v>
      </c>
      <c r="G36" s="70">
        <f t="shared" si="26"/>
        <v>1.6666666666666667</v>
      </c>
      <c r="H36" s="72">
        <v>0.5</v>
      </c>
      <c r="I36" s="33">
        <f t="shared" si="27"/>
        <v>15</v>
      </c>
      <c r="J36" s="34">
        <f t="shared" si="27"/>
        <v>0.3</v>
      </c>
    </row>
    <row r="37" spans="1:15" ht="60" x14ac:dyDescent="0.25">
      <c r="A37" s="51" t="s">
        <v>23</v>
      </c>
      <c r="B37" s="60"/>
      <c r="C37" s="52"/>
      <c r="D37" s="52"/>
      <c r="E37" s="61"/>
      <c r="F37" s="39"/>
      <c r="G37" s="40"/>
      <c r="H37" s="36"/>
      <c r="I37" s="37"/>
      <c r="J37" s="38"/>
    </row>
    <row r="38" spans="1:15" ht="60" x14ac:dyDescent="0.25">
      <c r="A38" s="202" t="s">
        <v>25</v>
      </c>
      <c r="B38" s="29">
        <v>15.49</v>
      </c>
      <c r="C38" s="30">
        <v>1.03</v>
      </c>
      <c r="D38" s="31">
        <f t="shared" ref="D38:D39" si="28">B38*$F$6</f>
        <v>15.49</v>
      </c>
      <c r="E38" s="32">
        <f t="shared" ref="E38:E39" si="29">C38*$F$6</f>
        <v>1.03</v>
      </c>
      <c r="F38" s="69">
        <v>0.52</v>
      </c>
      <c r="G38" s="70">
        <f t="shared" ref="G38:G39" si="30">E38/$F$6/$F$3</f>
        <v>1.7166666666666668</v>
      </c>
      <c r="H38" s="73">
        <v>0.52</v>
      </c>
      <c r="I38" s="33">
        <f>$H38*$F$6*E$3</f>
        <v>15.600000000000001</v>
      </c>
      <c r="J38" s="34">
        <f>$H38*$F$6*F$3</f>
        <v>0.312</v>
      </c>
    </row>
    <row r="39" spans="1:15" ht="45.75" thickBot="1" x14ac:dyDescent="0.3">
      <c r="A39" s="59" t="s">
        <v>24</v>
      </c>
      <c r="B39" s="43"/>
      <c r="C39" s="44"/>
      <c r="D39" s="45">
        <f t="shared" si="28"/>
        <v>0</v>
      </c>
      <c r="E39" s="46">
        <f t="shared" si="29"/>
        <v>0</v>
      </c>
      <c r="F39" s="74">
        <f t="shared" ref="F38:F39" si="31">D39/$F$6/$E$3</f>
        <v>0</v>
      </c>
      <c r="G39" s="75">
        <f t="shared" si="30"/>
        <v>0</v>
      </c>
      <c r="H39" s="76"/>
      <c r="I39" s="47">
        <f>$H39*$F$6*E$3</f>
        <v>0</v>
      </c>
      <c r="J39" s="48">
        <f>$H39*$F$6*F$3</f>
        <v>0</v>
      </c>
    </row>
    <row r="40" spans="1:15" x14ac:dyDescent="0.25">
      <c r="A40" s="49"/>
      <c r="B40" s="50"/>
      <c r="C40" s="50"/>
    </row>
    <row r="41" spans="1:15" x14ac:dyDescent="0.25">
      <c r="A41" s="185" t="s">
        <v>8</v>
      </c>
      <c r="B41" s="185"/>
      <c r="C41" s="185"/>
      <c r="D41" s="185"/>
      <c r="E41" s="185"/>
      <c r="F41" s="185"/>
      <c r="G41" s="185"/>
      <c r="H41" s="185"/>
      <c r="I41" s="185"/>
      <c r="J41" s="185"/>
      <c r="K41" s="185"/>
      <c r="L41" s="12"/>
      <c r="M41" s="12"/>
      <c r="N41" s="12"/>
      <c r="O41" s="12"/>
    </row>
    <row r="42" spans="1:15" ht="62.25" customHeight="1" x14ac:dyDescent="0.25">
      <c r="A42" s="181" t="s">
        <v>41</v>
      </c>
      <c r="B42" s="181"/>
      <c r="C42" s="181"/>
      <c r="D42" s="181"/>
      <c r="E42" s="181"/>
      <c r="F42" s="181"/>
      <c r="G42" s="181"/>
      <c r="H42" s="181"/>
      <c r="I42" s="181"/>
      <c r="J42" s="181"/>
      <c r="K42" s="16"/>
      <c r="L42" s="11"/>
      <c r="M42" s="11"/>
      <c r="N42" s="11"/>
      <c r="O42" s="11"/>
    </row>
    <row r="43" spans="1:15" ht="14.25" customHeight="1" x14ac:dyDescent="0.25">
      <c r="A43" s="181" t="s">
        <v>9</v>
      </c>
      <c r="B43" s="181"/>
      <c r="C43" s="181"/>
      <c r="D43" s="181"/>
      <c r="E43" s="181"/>
      <c r="F43" s="181"/>
      <c r="G43" s="181"/>
      <c r="H43" s="181"/>
      <c r="I43" s="181"/>
      <c r="J43" s="181"/>
      <c r="K43" s="181"/>
      <c r="L43" s="11"/>
      <c r="M43" s="11"/>
      <c r="N43" s="11"/>
      <c r="O43" s="11"/>
    </row>
  </sheetData>
  <mergeCells count="12">
    <mergeCell ref="A42:J42"/>
    <mergeCell ref="A43:K43"/>
    <mergeCell ref="D8:K8"/>
    <mergeCell ref="C3:D3"/>
    <mergeCell ref="B2:D2"/>
    <mergeCell ref="A41:K41"/>
    <mergeCell ref="B5:E5"/>
    <mergeCell ref="B6:E6"/>
    <mergeCell ref="G2:I2"/>
    <mergeCell ref="G3:I3"/>
    <mergeCell ref="J2:L2"/>
    <mergeCell ref="J3:L3"/>
  </mergeCells>
  <phoneticPr fontId="10" type="noConversion"/>
  <pageMargins left="0.7" right="0.7" top="0.75" bottom="0.75" header="0.3" footer="0.3"/>
  <pageSetup paperSize="9" scale="41" orientation="portrait" r:id="rId1"/>
  <colBreaks count="1" manualBreakCount="1">
    <brk id="10"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'Tariffe standard'!$B$3:$B$7</xm:f>
          </x14:formula1>
          <xm:sqref>C3:C4 B6:B7</xm:sqref>
        </x14:dataValidation>
        <x14:dataValidation type="list" allowBlank="1" showInputMessage="1" showErrorMessage="1">
          <x14:formula1>
            <xm:f>'Classificazione Aree'!$B$6:$B$10</xm:f>
          </x14:formula1>
          <xm:sqref>F5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topLeftCell="A10" zoomScaleNormal="100" workbookViewId="0">
      <selection activeCell="A13" sqref="A13"/>
    </sheetView>
  </sheetViews>
  <sheetFormatPr defaultRowHeight="15" x14ac:dyDescent="0.25"/>
  <cols>
    <col min="1" max="1" width="81" style="21" customWidth="1"/>
    <col min="2" max="3" width="13.42578125" style="21" customWidth="1"/>
    <col min="4" max="4" width="12.140625" style="21" customWidth="1"/>
    <col min="5" max="6" width="12.85546875" style="21" customWidth="1"/>
    <col min="7" max="7" width="13" style="21" customWidth="1"/>
    <col min="8" max="8" width="13.85546875" style="21" customWidth="1"/>
    <col min="9" max="9" width="11.85546875" style="21" customWidth="1"/>
    <col min="10" max="10" width="12.5703125" style="21" customWidth="1"/>
    <col min="11" max="11" width="13.7109375" style="21" customWidth="1"/>
    <col min="12" max="12" width="15.140625" style="21" customWidth="1"/>
    <col min="13" max="14" width="15.7109375" style="21" customWidth="1"/>
    <col min="15" max="16384" width="9.140625" style="21"/>
  </cols>
  <sheetData>
    <row r="1" spans="1:12" ht="23.25" x14ac:dyDescent="0.35">
      <c r="A1" s="1" t="s">
        <v>64</v>
      </c>
      <c r="B1" s="20"/>
      <c r="C1" s="20"/>
      <c r="D1" s="20"/>
    </row>
    <row r="2" spans="1:12" ht="45.75" customHeight="1" x14ac:dyDescent="0.25">
      <c r="B2" s="184"/>
      <c r="C2" s="184"/>
      <c r="D2" s="184"/>
      <c r="E2" s="8" t="s">
        <v>50</v>
      </c>
      <c r="F2" s="8" t="s">
        <v>51</v>
      </c>
      <c r="G2" s="187"/>
      <c r="H2" s="187"/>
      <c r="I2" s="187"/>
      <c r="J2" s="187"/>
      <c r="K2" s="187"/>
      <c r="L2" s="187"/>
    </row>
    <row r="3" spans="1:12" ht="15" customHeight="1" x14ac:dyDescent="0.25">
      <c r="B3" s="9" t="s">
        <v>33</v>
      </c>
      <c r="C3" s="183" t="s">
        <v>34</v>
      </c>
      <c r="D3" s="183"/>
      <c r="E3" s="22">
        <f>VLOOKUP(C3,'Tariffe standard'!B17:C21,2,FALSE)</f>
        <v>30</v>
      </c>
      <c r="F3" s="22">
        <f>VLOOKUP(C3,'Tariffe standard'!B23:C27,2,FALSE)</f>
        <v>0.6</v>
      </c>
      <c r="G3" s="187"/>
      <c r="H3" s="187"/>
      <c r="I3" s="187"/>
      <c r="J3" s="187"/>
      <c r="K3" s="187"/>
      <c r="L3" s="187"/>
    </row>
    <row r="4" spans="1:12" ht="5.25" customHeight="1" x14ac:dyDescent="0.25">
      <c r="B4" s="15"/>
      <c r="C4" s="14"/>
      <c r="D4" s="14"/>
      <c r="E4" s="23"/>
      <c r="F4" s="24"/>
      <c r="G4" s="10"/>
      <c r="H4" s="10"/>
      <c r="I4" s="10"/>
      <c r="J4" s="10"/>
      <c r="K4" s="10"/>
      <c r="L4" s="10"/>
    </row>
    <row r="5" spans="1:12" ht="17.25" customHeight="1" x14ac:dyDescent="0.25">
      <c r="B5" s="186" t="s">
        <v>39</v>
      </c>
      <c r="C5" s="186"/>
      <c r="D5" s="186"/>
      <c r="E5" s="186"/>
      <c r="F5" s="25" t="s">
        <v>30</v>
      </c>
      <c r="G5" s="23"/>
    </row>
    <row r="6" spans="1:12" ht="15" customHeight="1" x14ac:dyDescent="0.25">
      <c r="B6" s="186" t="s">
        <v>32</v>
      </c>
      <c r="C6" s="186"/>
      <c r="D6" s="186"/>
      <c r="E6" s="186"/>
      <c r="F6" s="26">
        <f>VLOOKUP(F5,'Classificazione Aree'!B16:C20,2,FALSE)</f>
        <v>1</v>
      </c>
      <c r="G6" s="23"/>
    </row>
    <row r="7" spans="1:12" ht="4.5" customHeight="1" thickBot="1" x14ac:dyDescent="0.3">
      <c r="B7" s="15"/>
      <c r="C7" s="15"/>
      <c r="D7" s="15"/>
      <c r="E7" s="15"/>
      <c r="F7" s="27"/>
      <c r="G7" s="23"/>
    </row>
    <row r="8" spans="1:12" ht="15.75" thickBot="1" x14ac:dyDescent="0.3">
      <c r="A8" s="28" t="s">
        <v>68</v>
      </c>
      <c r="D8" s="182"/>
      <c r="E8" s="182"/>
      <c r="F8" s="182"/>
      <c r="G8" s="182"/>
      <c r="H8" s="182"/>
      <c r="I8" s="182"/>
      <c r="J8" s="182"/>
      <c r="K8" s="182"/>
    </row>
    <row r="9" spans="1:12" ht="95.25" customHeight="1" x14ac:dyDescent="0.25">
      <c r="A9" s="54"/>
      <c r="B9" s="17" t="s">
        <v>46</v>
      </c>
      <c r="C9" s="18" t="s">
        <v>47</v>
      </c>
      <c r="D9" s="18" t="s">
        <v>44</v>
      </c>
      <c r="E9" s="19" t="s">
        <v>45</v>
      </c>
      <c r="F9" s="17" t="s">
        <v>42</v>
      </c>
      <c r="G9" s="19" t="s">
        <v>43</v>
      </c>
      <c r="H9" s="62" t="s">
        <v>40</v>
      </c>
      <c r="I9" s="63" t="s">
        <v>61</v>
      </c>
      <c r="J9" s="64" t="s">
        <v>62</v>
      </c>
    </row>
    <row r="10" spans="1:12" x14ac:dyDescent="0.25">
      <c r="A10" s="53" t="s">
        <v>70</v>
      </c>
      <c r="B10" s="77">
        <v>12.39</v>
      </c>
      <c r="C10" s="87"/>
      <c r="D10" s="148">
        <f>B10*$F$6</f>
        <v>12.39</v>
      </c>
      <c r="E10" s="149">
        <f>C10*$F$6</f>
        <v>0</v>
      </c>
      <c r="F10" s="78">
        <f>D10/$F$6/$E$3</f>
        <v>0.41300000000000003</v>
      </c>
      <c r="G10" s="150">
        <f>E10/$F$6/$F$3</f>
        <v>0</v>
      </c>
      <c r="H10" s="73">
        <v>0.41</v>
      </c>
      <c r="I10" s="151">
        <f t="shared" ref="I10:J13" si="0">$H10*$F$6*E$3</f>
        <v>12.299999999999999</v>
      </c>
      <c r="J10" s="152">
        <f t="shared" si="0"/>
        <v>0.24599999999999997</v>
      </c>
    </row>
    <row r="11" spans="1:12" ht="15.75" thickBot="1" x14ac:dyDescent="0.3">
      <c r="A11" s="53" t="s">
        <v>69</v>
      </c>
      <c r="B11" s="114">
        <v>16.53</v>
      </c>
      <c r="C11" s="117"/>
      <c r="D11" s="116">
        <f>B11*$F$6</f>
        <v>16.53</v>
      </c>
      <c r="E11" s="100">
        <f t="shared" ref="E11" si="1">C11*$F$6</f>
        <v>0</v>
      </c>
      <c r="F11" s="69">
        <f t="shared" ref="F11:F13" si="2">D11/$F$6/$E$3</f>
        <v>0.55100000000000005</v>
      </c>
      <c r="G11" s="101">
        <f t="shared" ref="G11:G13" si="3">E11/$F$6/$F$3</f>
        <v>0</v>
      </c>
      <c r="H11" s="71">
        <v>0.55000000000000004</v>
      </c>
      <c r="I11" s="118">
        <f t="shared" si="0"/>
        <v>16.5</v>
      </c>
      <c r="J11" s="103">
        <f t="shared" si="0"/>
        <v>0.33</v>
      </c>
    </row>
    <row r="12" spans="1:12" ht="15.75" thickBot="1" x14ac:dyDescent="0.3">
      <c r="A12" s="53" t="s">
        <v>113</v>
      </c>
      <c r="B12" s="153">
        <v>8.26</v>
      </c>
      <c r="C12" s="154"/>
      <c r="D12" s="155">
        <v>8.26</v>
      </c>
      <c r="E12" s="156"/>
      <c r="F12" s="69">
        <f t="shared" si="2"/>
        <v>0.27533333333333332</v>
      </c>
      <c r="G12" s="101">
        <f t="shared" si="3"/>
        <v>0</v>
      </c>
      <c r="H12" s="71">
        <v>0.28000000000000003</v>
      </c>
      <c r="I12" s="118">
        <f t="shared" si="0"/>
        <v>8.4</v>
      </c>
      <c r="J12" s="103">
        <f t="shared" si="0"/>
        <v>0.16800000000000001</v>
      </c>
    </row>
    <row r="13" spans="1:12" ht="15.75" thickBot="1" x14ac:dyDescent="0.3">
      <c r="A13" s="96" t="s">
        <v>71</v>
      </c>
      <c r="B13" s="153">
        <v>8.26</v>
      </c>
      <c r="C13" s="154"/>
      <c r="D13" s="155">
        <f>B13*$F$6</f>
        <v>8.26</v>
      </c>
      <c r="E13" s="156">
        <f>C13*$F$6</f>
        <v>0</v>
      </c>
      <c r="F13" s="74">
        <f t="shared" si="2"/>
        <v>0.27533333333333332</v>
      </c>
      <c r="G13" s="102">
        <f t="shared" si="3"/>
        <v>0</v>
      </c>
      <c r="H13" s="76">
        <v>0.28000000000000003</v>
      </c>
      <c r="I13" s="119">
        <f t="shared" si="0"/>
        <v>8.4</v>
      </c>
      <c r="J13" s="104">
        <f t="shared" si="0"/>
        <v>0.16800000000000001</v>
      </c>
    </row>
    <row r="14" spans="1:12" ht="6.75" customHeight="1" thickBot="1" x14ac:dyDescent="0.3">
      <c r="A14" s="91"/>
      <c r="B14" s="20"/>
      <c r="H14" s="176"/>
    </row>
    <row r="15" spans="1:12" ht="30" x14ac:dyDescent="0.25">
      <c r="A15" s="97" t="s">
        <v>72</v>
      </c>
      <c r="B15" s="105"/>
      <c r="C15" s="106"/>
      <c r="D15" s="106"/>
      <c r="E15" s="107"/>
      <c r="F15" s="110"/>
      <c r="G15" s="111"/>
      <c r="H15" s="105"/>
      <c r="I15" s="106"/>
      <c r="J15" s="107"/>
    </row>
    <row r="16" spans="1:12" x14ac:dyDescent="0.25">
      <c r="A16" s="90" t="s">
        <v>76</v>
      </c>
      <c r="B16" s="65">
        <v>49.58</v>
      </c>
      <c r="C16" s="67"/>
      <c r="D16" s="115">
        <f t="shared" ref="D16:D21" si="4">B16*$F$6</f>
        <v>49.58</v>
      </c>
      <c r="E16" s="108"/>
      <c r="F16" s="69">
        <f t="shared" ref="F16:F19" si="5">D16/$F$6/$E$3</f>
        <v>1.6526666666666665</v>
      </c>
      <c r="G16" s="112"/>
      <c r="H16" s="71">
        <v>1.65</v>
      </c>
      <c r="I16" s="118">
        <f>$H16*$F$6*E$3</f>
        <v>49.5</v>
      </c>
      <c r="J16" s="108"/>
    </row>
    <row r="17" spans="1:10" x14ac:dyDescent="0.25">
      <c r="A17" s="90" t="s">
        <v>75</v>
      </c>
      <c r="B17" s="29">
        <v>74.37</v>
      </c>
      <c r="C17" s="67"/>
      <c r="D17" s="115">
        <f t="shared" si="4"/>
        <v>74.37</v>
      </c>
      <c r="E17" s="108"/>
      <c r="F17" s="69">
        <f t="shared" si="5"/>
        <v>2.4790000000000001</v>
      </c>
      <c r="G17" s="112"/>
      <c r="H17" s="71">
        <v>2.48</v>
      </c>
      <c r="I17" s="118">
        <f>$H17*$F$6*E$3</f>
        <v>74.400000000000006</v>
      </c>
      <c r="J17" s="108"/>
    </row>
    <row r="18" spans="1:10" x14ac:dyDescent="0.25">
      <c r="A18" s="90" t="s">
        <v>74</v>
      </c>
      <c r="B18" s="65">
        <v>74.37</v>
      </c>
      <c r="C18" s="67"/>
      <c r="D18" s="115">
        <f t="shared" si="4"/>
        <v>74.37</v>
      </c>
      <c r="E18" s="108"/>
      <c r="F18" s="69">
        <f t="shared" si="5"/>
        <v>2.4790000000000001</v>
      </c>
      <c r="G18" s="112"/>
      <c r="H18" s="71">
        <v>2.48</v>
      </c>
      <c r="I18" s="118">
        <f>$H18*$F$6*E$3</f>
        <v>74.400000000000006</v>
      </c>
      <c r="J18" s="108"/>
    </row>
    <row r="19" spans="1:10" ht="15.75" thickBot="1" x14ac:dyDescent="0.3">
      <c r="A19" s="98" t="s">
        <v>73</v>
      </c>
      <c r="B19" s="43">
        <v>24.79</v>
      </c>
      <c r="C19" s="120"/>
      <c r="D19" s="116">
        <f t="shared" si="4"/>
        <v>24.79</v>
      </c>
      <c r="E19" s="109"/>
      <c r="F19" s="74">
        <f t="shared" si="5"/>
        <v>0.82633333333333325</v>
      </c>
      <c r="G19" s="113"/>
      <c r="H19" s="76">
        <v>0.83</v>
      </c>
      <c r="I19" s="119">
        <f>$H19*$F$6*E$3</f>
        <v>24.9</v>
      </c>
      <c r="J19" s="109"/>
    </row>
    <row r="20" spans="1:10" s="84" customFormat="1" ht="5.25" customHeight="1" thickBot="1" x14ac:dyDescent="0.3">
      <c r="A20" s="93"/>
      <c r="B20" s="79"/>
      <c r="C20" s="80"/>
      <c r="D20" s="79"/>
      <c r="E20" s="80"/>
      <c r="F20" s="81"/>
      <c r="G20" s="82"/>
      <c r="H20" s="83"/>
      <c r="I20" s="79"/>
      <c r="J20" s="80"/>
    </row>
    <row r="21" spans="1:10" ht="30" x14ac:dyDescent="0.25">
      <c r="A21" s="129" t="s">
        <v>80</v>
      </c>
      <c r="B21" s="131">
        <v>8.26</v>
      </c>
      <c r="C21" s="132"/>
      <c r="D21" s="133">
        <f t="shared" si="4"/>
        <v>8.26</v>
      </c>
      <c r="E21" s="107"/>
      <c r="F21" s="134">
        <f>D21/$F$6/$E$3</f>
        <v>0.27533333333333332</v>
      </c>
      <c r="G21" s="111"/>
      <c r="H21" s="135">
        <v>0.28000000000000003</v>
      </c>
      <c r="I21" s="136">
        <f>$H21*$F$6*E$3</f>
        <v>8.4</v>
      </c>
      <c r="J21" s="107"/>
    </row>
    <row r="22" spans="1:10" ht="30" x14ac:dyDescent="0.25">
      <c r="A22" s="92" t="s">
        <v>81</v>
      </c>
      <c r="B22" s="65">
        <v>12.39</v>
      </c>
      <c r="C22" s="67"/>
      <c r="D22" s="115">
        <f>B22*$F$6</f>
        <v>12.39</v>
      </c>
      <c r="E22" s="108"/>
      <c r="F22" s="68">
        <f>D22/$F$6/$E$3/F10</f>
        <v>1</v>
      </c>
      <c r="G22" s="112"/>
      <c r="H22" s="71">
        <v>1.05</v>
      </c>
      <c r="I22" s="118">
        <f>$H22*$F$6*E$3*H10</f>
        <v>12.914999999999999</v>
      </c>
      <c r="J22" s="108"/>
    </row>
    <row r="23" spans="1:10" ht="30" x14ac:dyDescent="0.25">
      <c r="A23" s="92" t="s">
        <v>82</v>
      </c>
      <c r="B23" s="86">
        <v>16.53</v>
      </c>
      <c r="C23" s="123"/>
      <c r="D23" s="124">
        <f t="shared" ref="D23" si="6">B23*$F$6</f>
        <v>16.53</v>
      </c>
      <c r="E23" s="125"/>
      <c r="F23" s="126">
        <f>D23/$F$6/$E$3/F11</f>
        <v>1</v>
      </c>
      <c r="G23" s="127"/>
      <c r="H23" s="72">
        <v>1.02</v>
      </c>
      <c r="I23" s="128">
        <f>$H23*$F$6*E$3*H11</f>
        <v>16.830000000000002</v>
      </c>
      <c r="J23" s="125"/>
    </row>
    <row r="24" spans="1:10" ht="60" x14ac:dyDescent="0.25">
      <c r="A24" s="66" t="s">
        <v>100</v>
      </c>
      <c r="B24" s="191" t="s">
        <v>83</v>
      </c>
      <c r="C24" s="192"/>
      <c r="D24" s="192"/>
      <c r="E24" s="192"/>
      <c r="F24" s="192"/>
      <c r="G24" s="192"/>
      <c r="H24" s="192"/>
      <c r="I24" s="192"/>
      <c r="J24" s="193"/>
    </row>
    <row r="25" spans="1:10" ht="33.75" customHeight="1" x14ac:dyDescent="0.25">
      <c r="A25" s="66" t="s">
        <v>77</v>
      </c>
      <c r="B25" s="65">
        <v>8.26</v>
      </c>
      <c r="C25" s="37"/>
      <c r="D25" s="31">
        <f t="shared" ref="D25" si="7">B25*$F$6</f>
        <v>8.26</v>
      </c>
      <c r="E25" s="37"/>
      <c r="F25" s="121">
        <f>D25/$F$6/$E$3</f>
        <v>0.27533333333333332</v>
      </c>
      <c r="G25" s="89"/>
      <c r="H25" s="88">
        <v>0.28000000000000003</v>
      </c>
      <c r="I25" s="33">
        <f>$H25*$F$6*E$3</f>
        <v>8.4</v>
      </c>
      <c r="J25" s="38"/>
    </row>
    <row r="26" spans="1:10" ht="33.75" customHeight="1" x14ac:dyDescent="0.25">
      <c r="A26" s="66" t="s">
        <v>78</v>
      </c>
      <c r="B26" s="65">
        <v>12.39</v>
      </c>
      <c r="C26" s="37"/>
      <c r="D26" s="31">
        <f>B26*$F$6</f>
        <v>12.39</v>
      </c>
      <c r="E26" s="37"/>
      <c r="F26" s="122">
        <f>D26/$F$6/$E$3/F10</f>
        <v>1</v>
      </c>
      <c r="G26" s="89"/>
      <c r="H26" s="88">
        <v>1</v>
      </c>
      <c r="I26" s="33">
        <f>$H26*$F$6*E$3*H10</f>
        <v>12.299999999999999</v>
      </c>
      <c r="J26" s="38"/>
    </row>
    <row r="27" spans="1:10" ht="33.75" customHeight="1" x14ac:dyDescent="0.25">
      <c r="A27" s="66" t="s">
        <v>79</v>
      </c>
      <c r="B27" s="65">
        <v>16.53</v>
      </c>
      <c r="C27" s="37"/>
      <c r="D27" s="31">
        <f t="shared" ref="D27" si="8">B27*$F$6</f>
        <v>16.53</v>
      </c>
      <c r="E27" s="37"/>
      <c r="F27" s="122">
        <f>D27/$F$6/$E$3/F11</f>
        <v>1</v>
      </c>
      <c r="G27" s="89"/>
      <c r="H27" s="88">
        <v>1</v>
      </c>
      <c r="I27" s="33">
        <f>$H27*$F$6*E$3*H11</f>
        <v>16.5</v>
      </c>
      <c r="J27" s="38"/>
    </row>
    <row r="28" spans="1:10" x14ac:dyDescent="0.25">
      <c r="A28" s="53" t="s">
        <v>84</v>
      </c>
      <c r="B28" s="194" t="s">
        <v>85</v>
      </c>
      <c r="C28" s="195"/>
      <c r="D28" s="195"/>
      <c r="E28" s="195"/>
      <c r="F28" s="195"/>
      <c r="G28" s="195"/>
      <c r="H28" s="195"/>
      <c r="I28" s="195"/>
      <c r="J28" s="196"/>
    </row>
    <row r="29" spans="1:10" x14ac:dyDescent="0.25">
      <c r="A29" s="53" t="s">
        <v>86</v>
      </c>
      <c r="B29" s="194" t="s">
        <v>85</v>
      </c>
      <c r="C29" s="195"/>
      <c r="D29" s="195"/>
      <c r="E29" s="195"/>
      <c r="F29" s="195"/>
      <c r="G29" s="195"/>
      <c r="H29" s="195"/>
      <c r="I29" s="195"/>
      <c r="J29" s="196"/>
    </row>
    <row r="30" spans="1:10" x14ac:dyDescent="0.25">
      <c r="A30" s="53" t="s">
        <v>88</v>
      </c>
      <c r="B30" s="194" t="s">
        <v>87</v>
      </c>
      <c r="C30" s="195"/>
      <c r="D30" s="195"/>
      <c r="E30" s="195"/>
      <c r="F30" s="195"/>
      <c r="G30" s="195"/>
      <c r="H30" s="195"/>
      <c r="I30" s="195"/>
      <c r="J30" s="196"/>
    </row>
    <row r="31" spans="1:10" ht="33" customHeight="1" thickBot="1" x14ac:dyDescent="0.3">
      <c r="A31" s="130" t="s">
        <v>89</v>
      </c>
      <c r="B31" s="197" t="s">
        <v>90</v>
      </c>
      <c r="C31" s="198"/>
      <c r="D31" s="198"/>
      <c r="E31" s="198"/>
      <c r="F31" s="198"/>
      <c r="G31" s="198"/>
      <c r="H31" s="198"/>
      <c r="I31" s="198"/>
      <c r="J31" s="199"/>
    </row>
    <row r="32" spans="1:10" ht="5.25" customHeight="1" thickBot="1" x14ac:dyDescent="0.3">
      <c r="A32" s="54"/>
      <c r="B32" s="20"/>
    </row>
    <row r="33" spans="1:10" ht="30.75" thickBot="1" x14ac:dyDescent="0.3">
      <c r="A33" s="99" t="s">
        <v>91</v>
      </c>
      <c r="B33" s="188"/>
      <c r="C33" s="189"/>
      <c r="D33" s="189"/>
      <c r="E33" s="189"/>
      <c r="F33" s="189"/>
      <c r="G33" s="189"/>
      <c r="H33" s="189"/>
      <c r="I33" s="189"/>
      <c r="J33" s="190"/>
    </row>
    <row r="34" spans="1:10" s="84" customFormat="1" ht="5.25" customHeight="1" thickBot="1" x14ac:dyDescent="0.3">
      <c r="A34" s="94"/>
      <c r="B34" s="85"/>
      <c r="C34" s="85"/>
      <c r="D34" s="85"/>
      <c r="E34" s="85"/>
      <c r="F34" s="85"/>
      <c r="G34" s="85"/>
      <c r="H34" s="85"/>
      <c r="I34" s="85"/>
      <c r="J34" s="85"/>
    </row>
    <row r="35" spans="1:10" ht="30" x14ac:dyDescent="0.25">
      <c r="A35" s="137" t="s">
        <v>92</v>
      </c>
      <c r="B35" s="131">
        <v>16.53</v>
      </c>
      <c r="C35" s="139">
        <v>1.65</v>
      </c>
      <c r="D35" s="140">
        <f t="shared" ref="D35:E44" si="9">B35*$F$6</f>
        <v>16.53</v>
      </c>
      <c r="E35" s="140">
        <f t="shared" si="9"/>
        <v>1.65</v>
      </c>
      <c r="F35" s="141">
        <f t="shared" ref="F35:F44" si="10">D35/$F$6/$E$3</f>
        <v>0.55100000000000005</v>
      </c>
      <c r="G35" s="141">
        <f t="shared" ref="G35:G44" si="11">E35/$F$6/$F$3</f>
        <v>2.75</v>
      </c>
      <c r="H35" s="142">
        <v>0.55000000000000004</v>
      </c>
      <c r="I35" s="143">
        <f t="shared" ref="I35:J44" si="12">$H35*$F$6*E$3</f>
        <v>16.5</v>
      </c>
      <c r="J35" s="144">
        <f t="shared" si="12"/>
        <v>0.33</v>
      </c>
    </row>
    <row r="36" spans="1:10" ht="30.75" thickBot="1" x14ac:dyDescent="0.3">
      <c r="A36" s="138" t="s">
        <v>93</v>
      </c>
      <c r="B36" s="114">
        <v>16.53</v>
      </c>
      <c r="C36" s="145">
        <v>1.65</v>
      </c>
      <c r="D36" s="45">
        <f t="shared" si="9"/>
        <v>16.53</v>
      </c>
      <c r="E36" s="45">
        <f t="shared" si="9"/>
        <v>1.65</v>
      </c>
      <c r="F36" s="146">
        <f t="shared" si="10"/>
        <v>0.55100000000000005</v>
      </c>
      <c r="G36" s="146">
        <f t="shared" si="11"/>
        <v>2.75</v>
      </c>
      <c r="H36" s="147">
        <v>0.55000000000000004</v>
      </c>
      <c r="I36" s="47">
        <f t="shared" si="12"/>
        <v>16.5</v>
      </c>
      <c r="J36" s="48">
        <f t="shared" si="12"/>
        <v>0.33</v>
      </c>
    </row>
    <row r="37" spans="1:10" s="84" customFormat="1" ht="5.25" customHeight="1" thickBot="1" x14ac:dyDescent="0.3">
      <c r="A37" s="95"/>
      <c r="B37" s="79"/>
      <c r="C37" s="79"/>
      <c r="D37" s="79"/>
      <c r="E37" s="79"/>
      <c r="F37" s="81"/>
      <c r="G37" s="81"/>
      <c r="H37" s="83"/>
      <c r="I37" s="79"/>
      <c r="J37" s="79"/>
    </row>
    <row r="38" spans="1:10" x14ac:dyDescent="0.25">
      <c r="A38" s="137" t="s">
        <v>94</v>
      </c>
      <c r="B38" s="131">
        <v>16.53</v>
      </c>
      <c r="C38" s="139">
        <v>1.65</v>
      </c>
      <c r="D38" s="140">
        <f t="shared" si="9"/>
        <v>16.53</v>
      </c>
      <c r="E38" s="140">
        <f t="shared" si="9"/>
        <v>1.65</v>
      </c>
      <c r="F38" s="141">
        <f t="shared" si="10"/>
        <v>0.55100000000000005</v>
      </c>
      <c r="G38" s="141">
        <f t="shared" si="11"/>
        <v>2.75</v>
      </c>
      <c r="H38" s="142">
        <v>0.55000000000000004</v>
      </c>
      <c r="I38" s="143">
        <f t="shared" si="12"/>
        <v>16.5</v>
      </c>
      <c r="J38" s="144">
        <f t="shared" si="12"/>
        <v>0.33</v>
      </c>
    </row>
    <row r="39" spans="1:10" ht="15.75" thickBot="1" x14ac:dyDescent="0.3">
      <c r="A39" s="138" t="s">
        <v>94</v>
      </c>
      <c r="B39" s="114">
        <v>16.53</v>
      </c>
      <c r="C39" s="145">
        <v>1.65</v>
      </c>
      <c r="D39" s="45">
        <f t="shared" si="9"/>
        <v>16.53</v>
      </c>
      <c r="E39" s="45">
        <f t="shared" si="9"/>
        <v>1.65</v>
      </c>
      <c r="F39" s="146">
        <f t="shared" si="10"/>
        <v>0.55100000000000005</v>
      </c>
      <c r="G39" s="146">
        <f t="shared" si="11"/>
        <v>2.75</v>
      </c>
      <c r="H39" s="147">
        <v>0.55000000000000004</v>
      </c>
      <c r="I39" s="47">
        <f t="shared" si="12"/>
        <v>16.5</v>
      </c>
      <c r="J39" s="48">
        <f t="shared" si="12"/>
        <v>0.33</v>
      </c>
    </row>
    <row r="40" spans="1:10" ht="30.75" thickBot="1" x14ac:dyDescent="0.3">
      <c r="A40" s="177" t="s">
        <v>111</v>
      </c>
      <c r="B40" s="114">
        <v>8.26</v>
      </c>
      <c r="C40" s="145"/>
      <c r="D40" s="45">
        <f t="shared" si="9"/>
        <v>8.26</v>
      </c>
      <c r="E40" s="45">
        <f t="shared" si="9"/>
        <v>0</v>
      </c>
      <c r="F40" s="146">
        <f t="shared" si="10"/>
        <v>0.27533333333333332</v>
      </c>
      <c r="G40" s="146">
        <f t="shared" si="11"/>
        <v>0</v>
      </c>
      <c r="H40" s="147">
        <v>0.28000000000000003</v>
      </c>
      <c r="I40" s="47">
        <f t="shared" si="12"/>
        <v>8.4</v>
      </c>
      <c r="J40" s="48">
        <f t="shared" si="12"/>
        <v>0.16800000000000001</v>
      </c>
    </row>
    <row r="41" spans="1:10" ht="60.75" thickBot="1" x14ac:dyDescent="0.3">
      <c r="A41" s="178" t="s">
        <v>112</v>
      </c>
      <c r="B41" s="114">
        <v>49.58</v>
      </c>
      <c r="C41" s="145"/>
      <c r="D41" s="45">
        <f t="shared" si="9"/>
        <v>49.58</v>
      </c>
      <c r="E41" s="45">
        <f t="shared" si="9"/>
        <v>0</v>
      </c>
      <c r="F41" s="146">
        <f t="shared" si="10"/>
        <v>1.6526666666666665</v>
      </c>
      <c r="G41" s="146">
        <f t="shared" si="11"/>
        <v>0</v>
      </c>
      <c r="H41" s="147">
        <v>1</v>
      </c>
      <c r="I41" s="47">
        <f t="shared" si="12"/>
        <v>30</v>
      </c>
      <c r="J41" s="48">
        <f t="shared" si="12"/>
        <v>0.6</v>
      </c>
    </row>
    <row r="42" spans="1:10" ht="30.75" thickBot="1" x14ac:dyDescent="0.3">
      <c r="A42" s="177" t="s">
        <v>108</v>
      </c>
      <c r="B42" s="114">
        <v>25.31</v>
      </c>
      <c r="C42" s="145">
        <v>1.65</v>
      </c>
      <c r="D42" s="45">
        <f t="shared" si="9"/>
        <v>25.31</v>
      </c>
      <c r="E42" s="45">
        <f t="shared" si="9"/>
        <v>1.65</v>
      </c>
      <c r="F42" s="146">
        <f t="shared" si="10"/>
        <v>0.84366666666666668</v>
      </c>
      <c r="G42" s="146">
        <f t="shared" si="11"/>
        <v>2.75</v>
      </c>
      <c r="H42" s="147">
        <v>1</v>
      </c>
      <c r="I42" s="47">
        <f t="shared" si="12"/>
        <v>30</v>
      </c>
      <c r="J42" s="48">
        <f t="shared" si="12"/>
        <v>0.6</v>
      </c>
    </row>
    <row r="43" spans="1:10" ht="75.75" thickBot="1" x14ac:dyDescent="0.3">
      <c r="A43" s="177" t="s">
        <v>109</v>
      </c>
      <c r="B43" s="114"/>
      <c r="C43" s="145">
        <v>1.55</v>
      </c>
      <c r="D43" s="45">
        <f t="shared" si="9"/>
        <v>0</v>
      </c>
      <c r="E43" s="45">
        <f t="shared" si="9"/>
        <v>1.55</v>
      </c>
      <c r="F43" s="146">
        <f t="shared" si="10"/>
        <v>0</v>
      </c>
      <c r="G43" s="146">
        <f t="shared" si="11"/>
        <v>2.5833333333333335</v>
      </c>
      <c r="H43" s="147">
        <v>2.58</v>
      </c>
      <c r="I43" s="47"/>
      <c r="J43" s="48">
        <f t="shared" si="12"/>
        <v>1.548</v>
      </c>
    </row>
    <row r="44" spans="1:10" ht="60.75" thickBot="1" x14ac:dyDescent="0.3">
      <c r="A44" s="177" t="s">
        <v>110</v>
      </c>
      <c r="B44" s="114"/>
      <c r="C44" s="145">
        <v>3.31</v>
      </c>
      <c r="D44" s="45">
        <f t="shared" si="9"/>
        <v>0</v>
      </c>
      <c r="E44" s="45">
        <f t="shared" si="9"/>
        <v>3.31</v>
      </c>
      <c r="F44" s="146">
        <f t="shared" si="10"/>
        <v>0</v>
      </c>
      <c r="G44" s="146">
        <f t="shared" si="11"/>
        <v>5.5166666666666666</v>
      </c>
      <c r="H44" s="147">
        <v>5.52</v>
      </c>
      <c r="I44" s="47"/>
      <c r="J44" s="48">
        <f t="shared" si="12"/>
        <v>3.3119999999999998</v>
      </c>
    </row>
    <row r="45" spans="1:10" ht="15.75" thickBot="1" x14ac:dyDescent="0.3">
      <c r="B45" s="114"/>
      <c r="C45" s="145"/>
      <c r="D45" s="45"/>
      <c r="E45" s="45"/>
      <c r="F45" s="146"/>
      <c r="G45" s="146"/>
      <c r="H45" s="147"/>
      <c r="I45" s="47"/>
      <c r="J45" s="48"/>
    </row>
    <row r="46" spans="1:10" ht="15.75" thickBot="1" x14ac:dyDescent="0.3">
      <c r="B46" s="114"/>
      <c r="C46" s="145"/>
      <c r="D46" s="45"/>
      <c r="E46" s="45"/>
      <c r="F46" s="146"/>
      <c r="G46" s="146"/>
      <c r="H46" s="147"/>
      <c r="I46" s="47"/>
      <c r="J46" s="48"/>
    </row>
    <row r="47" spans="1:10" ht="15.75" thickBot="1" x14ac:dyDescent="0.3">
      <c r="B47" s="114"/>
      <c r="C47" s="145"/>
      <c r="D47" s="45"/>
      <c r="E47" s="45"/>
      <c r="F47" s="146"/>
      <c r="G47" s="146"/>
      <c r="H47" s="147"/>
      <c r="I47" s="47"/>
      <c r="J47" s="48"/>
    </row>
  </sheetData>
  <mergeCells count="15">
    <mergeCell ref="B2:D2"/>
    <mergeCell ref="G2:I2"/>
    <mergeCell ref="J2:L2"/>
    <mergeCell ref="C3:D3"/>
    <mergeCell ref="G3:I3"/>
    <mergeCell ref="J3:L3"/>
    <mergeCell ref="B33:J33"/>
    <mergeCell ref="B5:E5"/>
    <mergeCell ref="B6:E6"/>
    <mergeCell ref="D8:K8"/>
    <mergeCell ref="B24:J24"/>
    <mergeCell ref="B28:J28"/>
    <mergeCell ref="B29:J29"/>
    <mergeCell ref="B30:J30"/>
    <mergeCell ref="B31:J31"/>
  </mergeCells>
  <phoneticPr fontId="10" type="noConversion"/>
  <pageMargins left="0.7" right="0.7" top="0.75" bottom="0.75" header="0.3" footer="0.3"/>
  <pageSetup paperSize="9" scale="41" orientation="portrait" r:id="rId1"/>
  <colBreaks count="1" manualBreakCount="1">
    <brk id="10"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'Classificazione Aree'!$B$16:$B$20</xm:f>
          </x14:formula1>
          <xm:sqref>F5</xm:sqref>
        </x14:dataValidation>
        <x14:dataValidation type="list" allowBlank="1" showInputMessage="1" showErrorMessage="1">
          <x14:formula1>
            <xm:f>'Tariffe standard'!$B$3:$B$7</xm:f>
          </x14:formula1>
          <xm:sqref>C3:C4 B6:B7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activeCell="F13" sqref="F13"/>
    </sheetView>
  </sheetViews>
  <sheetFormatPr defaultRowHeight="15" x14ac:dyDescent="0.25"/>
  <cols>
    <col min="2" max="2" width="48.7109375" customWidth="1"/>
    <col min="3" max="3" width="37.140625" customWidth="1"/>
  </cols>
  <sheetData>
    <row r="1" spans="1:3" ht="28.5" customHeight="1" x14ac:dyDescent="0.25">
      <c r="B1" s="200" t="s">
        <v>66</v>
      </c>
      <c r="C1" s="201"/>
    </row>
    <row r="2" spans="1:3" x14ac:dyDescent="0.25">
      <c r="B2" s="159" t="s">
        <v>49</v>
      </c>
      <c r="C2" s="160"/>
    </row>
    <row r="3" spans="1:3" ht="18" customHeight="1" x14ac:dyDescent="0.25">
      <c r="B3" s="169" t="s">
        <v>34</v>
      </c>
      <c r="C3" s="161">
        <v>30</v>
      </c>
    </row>
    <row r="4" spans="1:3" ht="18" customHeight="1" x14ac:dyDescent="0.25">
      <c r="B4" s="162" t="s">
        <v>35</v>
      </c>
      <c r="C4" s="161">
        <v>40</v>
      </c>
    </row>
    <row r="5" spans="1:3" ht="18" customHeight="1" x14ac:dyDescent="0.25">
      <c r="B5" s="162" t="s">
        <v>36</v>
      </c>
      <c r="C5" s="161">
        <v>50</v>
      </c>
    </row>
    <row r="6" spans="1:3" ht="18" customHeight="1" x14ac:dyDescent="0.25">
      <c r="B6" s="162" t="s">
        <v>37</v>
      </c>
      <c r="C6" s="161">
        <v>60</v>
      </c>
    </row>
    <row r="7" spans="1:3" ht="18" customHeight="1" x14ac:dyDescent="0.25">
      <c r="B7" s="162" t="s">
        <v>38</v>
      </c>
      <c r="C7" s="161">
        <v>70</v>
      </c>
    </row>
    <row r="8" spans="1:3" x14ac:dyDescent="0.25">
      <c r="B8" s="159" t="s">
        <v>48</v>
      </c>
      <c r="C8" s="163"/>
    </row>
    <row r="9" spans="1:3" x14ac:dyDescent="0.25">
      <c r="B9" s="164" t="s">
        <v>34</v>
      </c>
      <c r="C9" s="161">
        <v>0.6</v>
      </c>
    </row>
    <row r="10" spans="1:3" x14ac:dyDescent="0.25">
      <c r="B10" s="162" t="s">
        <v>35</v>
      </c>
      <c r="C10" s="161">
        <v>0.7</v>
      </c>
    </row>
    <row r="11" spans="1:3" x14ac:dyDescent="0.25">
      <c r="B11" s="162" t="s">
        <v>36</v>
      </c>
      <c r="C11" s="161">
        <v>1.2</v>
      </c>
    </row>
    <row r="12" spans="1:3" x14ac:dyDescent="0.25">
      <c r="B12" s="162" t="s">
        <v>37</v>
      </c>
      <c r="C12" s="161">
        <v>1.3</v>
      </c>
    </row>
    <row r="13" spans="1:3" ht="15.75" thickBot="1" x14ac:dyDescent="0.3">
      <c r="B13" s="165" t="s">
        <v>38</v>
      </c>
      <c r="C13" s="166">
        <v>2</v>
      </c>
    </row>
    <row r="14" spans="1:3" s="157" customFormat="1" ht="9.75" customHeight="1" thickBot="1" x14ac:dyDescent="0.3">
      <c r="A14" s="158"/>
      <c r="B14" s="167"/>
      <c r="C14" s="168"/>
    </row>
    <row r="15" spans="1:3" x14ac:dyDescent="0.25">
      <c r="B15" s="200" t="s">
        <v>67</v>
      </c>
      <c r="C15" s="201"/>
    </row>
    <row r="16" spans="1:3" x14ac:dyDescent="0.25">
      <c r="B16" s="159" t="s">
        <v>49</v>
      </c>
      <c r="C16" s="160"/>
    </row>
    <row r="17" spans="2:3" x14ac:dyDescent="0.25">
      <c r="B17" s="169" t="s">
        <v>34</v>
      </c>
      <c r="C17" s="161">
        <v>30</v>
      </c>
    </row>
    <row r="18" spans="2:3" x14ac:dyDescent="0.25">
      <c r="B18" s="162" t="s">
        <v>35</v>
      </c>
      <c r="C18" s="161">
        <v>40</v>
      </c>
    </row>
    <row r="19" spans="2:3" x14ac:dyDescent="0.25">
      <c r="B19" s="162" t="s">
        <v>36</v>
      </c>
      <c r="C19" s="161">
        <v>50</v>
      </c>
    </row>
    <row r="20" spans="2:3" x14ac:dyDescent="0.25">
      <c r="B20" s="162" t="s">
        <v>37</v>
      </c>
      <c r="C20" s="161">
        <v>60</v>
      </c>
    </row>
    <row r="21" spans="2:3" x14ac:dyDescent="0.25">
      <c r="B21" s="162" t="s">
        <v>38</v>
      </c>
      <c r="C21" s="161">
        <v>70</v>
      </c>
    </row>
    <row r="22" spans="2:3" x14ac:dyDescent="0.25">
      <c r="B22" s="159" t="s">
        <v>48</v>
      </c>
      <c r="C22" s="163"/>
    </row>
    <row r="23" spans="2:3" x14ac:dyDescent="0.25">
      <c r="B23" s="164" t="s">
        <v>34</v>
      </c>
      <c r="C23" s="161">
        <v>0.6</v>
      </c>
    </row>
    <row r="24" spans="2:3" x14ac:dyDescent="0.25">
      <c r="B24" s="162" t="s">
        <v>35</v>
      </c>
      <c r="C24" s="161">
        <v>0.7</v>
      </c>
    </row>
    <row r="25" spans="2:3" x14ac:dyDescent="0.25">
      <c r="B25" s="162" t="s">
        <v>36</v>
      </c>
      <c r="C25" s="161">
        <v>1.2</v>
      </c>
    </row>
    <row r="26" spans="2:3" x14ac:dyDescent="0.25">
      <c r="B26" s="162" t="s">
        <v>37</v>
      </c>
      <c r="C26" s="161">
        <v>1.3</v>
      </c>
    </row>
    <row r="27" spans="2:3" ht="15.75" thickBot="1" x14ac:dyDescent="0.3">
      <c r="B27" s="165" t="s">
        <v>38</v>
      </c>
      <c r="C27" s="166">
        <v>2</v>
      </c>
    </row>
  </sheetData>
  <mergeCells count="2">
    <mergeCell ref="B1:C1"/>
    <mergeCell ref="B15:C1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Istruzioni</vt:lpstr>
      <vt:lpstr>Classificazione Aree</vt:lpstr>
      <vt:lpstr>Simulazione Tariffe Occupazione</vt:lpstr>
      <vt:lpstr>Simulazione Tariffe Pubblicità</vt:lpstr>
      <vt:lpstr>Tariffe standard</vt:lpstr>
      <vt:lpstr>'Simulazione Tariffe Occupazione'!Area_stampa</vt:lpstr>
      <vt:lpstr>'Simulazione Tariffe Pubblicità'!Area_stampa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Michelina De Angelis</cp:lastModifiedBy>
  <cp:lastPrinted>2021-01-14T16:22:35Z</cp:lastPrinted>
  <dcterms:created xsi:type="dcterms:W3CDTF">2020-12-14T15:20:59Z</dcterms:created>
  <dcterms:modified xsi:type="dcterms:W3CDTF">2021-05-26T08:08:53Z</dcterms:modified>
</cp:coreProperties>
</file>