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576" windowHeight="10512" tabRatio="861" activeTab="2"/>
  </bookViews>
  <sheets>
    <sheet name="RIEPILOGO STRAORDINARIO 2017" sheetId="8" r:id="rId1"/>
    <sheet name="straordinario gennaio 2017" sheetId="10" r:id="rId2"/>
    <sheet name="febbraio 2017" sheetId="11" r:id="rId3"/>
    <sheet name="marzo 2017" sheetId="12" r:id="rId4"/>
    <sheet name="aprile 2017" sheetId="13" r:id="rId5"/>
    <sheet name="maggio 2017" sheetId="14" r:id="rId6"/>
    <sheet name="giugno 2017" sheetId="15" r:id="rId7"/>
    <sheet name="luglio 2017" sheetId="16" r:id="rId8"/>
    <sheet name="agosto 2017" sheetId="17" r:id="rId9"/>
    <sheet name="settembre 2017" sheetId="18" r:id="rId10"/>
    <sheet name="ottobre 2017" sheetId="19" r:id="rId11"/>
    <sheet name="novembre 2017" sheetId="20" r:id="rId12"/>
    <sheet name="dicembre 2017" sheetId="21" r:id="rId13"/>
  </sheets>
  <calcPr calcId="114210"/>
</workbook>
</file>

<file path=xl/calcChain.xml><?xml version="1.0" encoding="utf-8"?>
<calcChain xmlns="http://schemas.openxmlformats.org/spreadsheetml/2006/main">
  <c r="G7" i="10"/>
  <c r="G9"/>
  <c r="G10"/>
  <c r="G11"/>
  <c r="G12"/>
  <c r="G13"/>
  <c r="G14"/>
  <c r="G4" i="14"/>
  <c r="G5"/>
  <c r="G6"/>
  <c r="G7"/>
  <c r="G9"/>
  <c r="G10"/>
  <c r="G11"/>
  <c r="G12"/>
  <c r="G13"/>
  <c r="G14"/>
  <c r="G4" i="13"/>
  <c r="G5"/>
  <c r="G6"/>
  <c r="G7"/>
  <c r="G9"/>
  <c r="G10"/>
  <c r="G11"/>
  <c r="G12"/>
  <c r="G13"/>
  <c r="G14"/>
  <c r="G4" i="12"/>
  <c r="G5"/>
  <c r="G6"/>
  <c r="G7"/>
  <c r="G9"/>
  <c r="G10"/>
  <c r="G11"/>
  <c r="G12"/>
  <c r="G13"/>
  <c r="G14"/>
  <c r="G4" i="11"/>
  <c r="G5"/>
  <c r="G6"/>
  <c r="G7"/>
  <c r="G9"/>
  <c r="G10"/>
  <c r="G11"/>
  <c r="G12"/>
  <c r="G13"/>
  <c r="G14"/>
  <c r="G4" i="10"/>
  <c r="G5"/>
  <c r="G6"/>
  <c r="G9" i="21"/>
  <c r="G10"/>
  <c r="G11"/>
  <c r="G12"/>
  <c r="G13"/>
  <c r="G14"/>
  <c r="G3" i="19"/>
  <c r="G4"/>
  <c r="G5"/>
  <c r="G6"/>
  <c r="G7"/>
  <c r="G9"/>
  <c r="G10"/>
  <c r="G11"/>
  <c r="G12"/>
  <c r="G13"/>
  <c r="G14"/>
  <c r="G15"/>
  <c r="B19" i="8"/>
  <c r="B16"/>
  <c r="G7" i="21"/>
  <c r="G6"/>
  <c r="G5"/>
  <c r="G4"/>
  <c r="G3"/>
  <c r="G14" i="20"/>
  <c r="G13"/>
  <c r="G12"/>
  <c r="G11"/>
  <c r="G10"/>
  <c r="G9"/>
  <c r="G7"/>
  <c r="G6"/>
  <c r="G5"/>
  <c r="G4"/>
  <c r="G3"/>
  <c r="G14" i="18"/>
  <c r="G13"/>
  <c r="G12"/>
  <c r="G11"/>
  <c r="G10"/>
  <c r="G9"/>
  <c r="G7"/>
  <c r="G6"/>
  <c r="G5"/>
  <c r="G4"/>
  <c r="G3"/>
  <c r="G14" i="17"/>
  <c r="G13"/>
  <c r="G12"/>
  <c r="G11"/>
  <c r="G10"/>
  <c r="G9"/>
  <c r="G7"/>
  <c r="G6"/>
  <c r="G5"/>
  <c r="G4"/>
  <c r="G3"/>
  <c r="G14" i="16"/>
  <c r="G13"/>
  <c r="G12"/>
  <c r="G11"/>
  <c r="G10"/>
  <c r="G9"/>
  <c r="G7"/>
  <c r="G6"/>
  <c r="G5"/>
  <c r="G4"/>
  <c r="G3"/>
  <c r="G14" i="15"/>
  <c r="G13"/>
  <c r="G12"/>
  <c r="G11"/>
  <c r="G10"/>
  <c r="G9"/>
  <c r="G7"/>
  <c r="G6"/>
  <c r="G5"/>
  <c r="G4"/>
  <c r="G3"/>
  <c r="G3" i="14"/>
  <c r="G3" i="13"/>
  <c r="G3" i="12"/>
  <c r="G3" i="11"/>
  <c r="B18" i="8"/>
  <c r="B22"/>
  <c r="B20"/>
  <c r="B23"/>
  <c r="B17"/>
  <c r="B24"/>
  <c r="B21"/>
  <c r="G15" i="21"/>
  <c r="G15" i="20"/>
  <c r="G15" i="18"/>
  <c r="G15" i="17"/>
  <c r="G15" i="16"/>
  <c r="G15" i="15"/>
  <c r="G15" i="14"/>
  <c r="G15" i="13"/>
  <c r="G15" i="12"/>
  <c r="G15" i="11"/>
  <c r="G3" i="10"/>
  <c r="B15" i="8"/>
  <c r="B25"/>
  <c r="G15" i="10"/>
  <c r="D7" i="8"/>
  <c r="D10"/>
</calcChain>
</file>

<file path=xl/sharedStrings.xml><?xml version="1.0" encoding="utf-8"?>
<sst xmlns="http://schemas.openxmlformats.org/spreadsheetml/2006/main" count="740" uniqueCount="74">
  <si>
    <t>COGNOME</t>
  </si>
  <si>
    <t>NOME</t>
  </si>
  <si>
    <t>CODICE FISCALE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</si>
  <si>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</si>
  <si>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</si>
  <si>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</si>
  <si>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</si>
  <si>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indexed="8"/>
        <rFont val="Calibri"/>
        <family val="2"/>
      </rPr>
      <t>(vitto, alloggio, trasporto)</t>
    </r>
  </si>
  <si>
    <t>TOTALE GENERALE</t>
  </si>
  <si>
    <t>IMPORTO LORDO</t>
  </si>
  <si>
    <t>ESTREMI ORDINATIVO</t>
  </si>
  <si>
    <t>SISMA CENTRO ITALIA
ONERI PERSONALE</t>
  </si>
  <si>
    <t>ONERI SOSTENUTI DIRETTAMENTE DALL'AMMINISTRAZIONE O ENTE</t>
  </si>
  <si>
    <t>INDENNITÀ FORFETTARIA E/O STRAORDINARIO</t>
  </si>
  <si>
    <t>AMMINISTRAZIONE</t>
  </si>
  <si>
    <t>COMUNE DI VENAROTTA</t>
  </si>
  <si>
    <t>D'ERCOLI</t>
  </si>
  <si>
    <t>TARCISIO</t>
  </si>
  <si>
    <t>GALANTI</t>
  </si>
  <si>
    <t>GIULIO</t>
  </si>
  <si>
    <t>GINO</t>
  </si>
  <si>
    <t>DE ANGELIS</t>
  </si>
  <si>
    <t>MARIA MICHELINA</t>
  </si>
  <si>
    <t>DRCTCS85T07E690Z</t>
  </si>
  <si>
    <t>GLNGLI69H28L728T</t>
  </si>
  <si>
    <t>SNTGNI70M31L728E </t>
  </si>
  <si>
    <t>DNGMMC55T50L728Y</t>
  </si>
  <si>
    <t>GIUSEPPINA</t>
  </si>
  <si>
    <t xml:space="preserve">SCMGPP70E63A464L </t>
  </si>
  <si>
    <t>LRTMRA72M30A462M</t>
  </si>
  <si>
    <t>PAOLO</t>
  </si>
  <si>
    <t>TSTPLA59C02A462N </t>
  </si>
  <si>
    <t>BONI</t>
  </si>
  <si>
    <t>ANTONIETTA</t>
  </si>
  <si>
    <t>BNONNT63A67L728L</t>
  </si>
  <si>
    <t>MARINI</t>
  </si>
  <si>
    <t>LUCIANO</t>
  </si>
  <si>
    <t>MRNLCN59B15A462K</t>
  </si>
  <si>
    <t>GRELLI</t>
  </si>
  <si>
    <t>PIERLUIGI</t>
  </si>
  <si>
    <t>GRLPLG77L16A462V</t>
  </si>
  <si>
    <t>SEGRETARIO COMUNALE TITOLARE DI SEGRETERIA CONVENZIONATA ordinanza n. 399.2016</t>
  </si>
  <si>
    <t>QUALIFICA
- indicazione personale dirigenziale e non dirigenziale -</t>
  </si>
  <si>
    <t>ORE LAVORO STRAORDINARIO</t>
  </si>
  <si>
    <t>QUOTA ORARIA APPLICATA</t>
  </si>
  <si>
    <t>MANDATO DI PAGAMENTO</t>
  </si>
  <si>
    <t>D4</t>
  </si>
  <si>
    <t>D3</t>
  </si>
  <si>
    <t>C1</t>
  </si>
  <si>
    <t xml:space="preserve">LORETI </t>
  </si>
  <si>
    <t xml:space="preserve">MARIO </t>
  </si>
  <si>
    <t>C2</t>
  </si>
  <si>
    <t>D6</t>
  </si>
  <si>
    <t xml:space="preserve">SANTONI </t>
  </si>
  <si>
    <t>SCIAMANNA</t>
  </si>
  <si>
    <t>B4</t>
  </si>
  <si>
    <t xml:space="preserve">TESTA </t>
  </si>
  <si>
    <t>B5</t>
  </si>
  <si>
    <t>D1</t>
  </si>
  <si>
    <t>,</t>
  </si>
  <si>
    <t>IN PENSIONEDAL 01,03,2017</t>
  </si>
  <si>
    <t>straordinario anno 2017</t>
  </si>
  <si>
    <t>IN PENSIONEDAL 01.03.2017</t>
  </si>
  <si>
    <t>D5</t>
  </si>
  <si>
    <t>BONI ANTONIETTA</t>
  </si>
  <si>
    <t>DE ANGELIS MARIA MICHELINA</t>
  </si>
  <si>
    <t>D'ERCOLI TARCISIO</t>
  </si>
  <si>
    <t>GALANTI GIULIO</t>
  </si>
  <si>
    <t xml:space="preserve">GRELLI PIERLUIGI </t>
  </si>
  <si>
    <t>LORETI MARIO</t>
  </si>
  <si>
    <t>MARINI LUCIANO</t>
  </si>
  <si>
    <t>SANTONI GINO</t>
  </si>
  <si>
    <t>SCIAMANNA GIUSEPPINA</t>
  </si>
  <si>
    <t>TESTA PAOLO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</si>
</sst>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Font="1" applyBorder="1" applyAlignment="1">
      <alignment vertical="center" wrapText="1"/>
    </xf>
    <xf numFmtId="44" fontId="0" fillId="0" borderId="1" xfId="1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1" xfId="1" applyNumberFormat="1" applyFont="1" applyBorder="1" applyAlignment="1">
      <alignment vertical="center" wrapText="1"/>
    </xf>
    <xf numFmtId="44" fontId="0" fillId="0" borderId="1" xfId="0" applyNumberFormat="1" applyFont="1" applyBorder="1" applyAlignment="1">
      <alignment horizontal="right" vertical="center" wrapText="1"/>
    </xf>
    <xf numFmtId="44" fontId="1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25"/>
  <sheetViews>
    <sheetView topLeftCell="A13" workbookViewId="0">
      <selection activeCell="B15" sqref="B15"/>
    </sheetView>
  </sheetViews>
  <sheetFormatPr defaultColWidth="9.109375" defaultRowHeight="19.5" customHeight="1"/>
  <cols>
    <col min="1" max="1" width="71.88671875" style="2" customWidth="1"/>
    <col min="2" max="2" width="15.6640625" style="2" customWidth="1"/>
    <col min="3" max="3" width="12.88671875" style="2" customWidth="1"/>
    <col min="4" max="4" width="31.33203125" style="2" customWidth="1"/>
    <col min="5" max="16384" width="9.109375" style="2"/>
  </cols>
  <sheetData>
    <row r="1" spans="1:4" ht="72" customHeight="1">
      <c r="A1" s="40" t="s">
        <v>11</v>
      </c>
      <c r="B1" s="41"/>
      <c r="C1" s="41"/>
      <c r="D1" s="41"/>
    </row>
    <row r="2" spans="1:4" ht="45" customHeight="1">
      <c r="A2" s="42" t="s">
        <v>4</v>
      </c>
      <c r="B2" s="42"/>
      <c r="C2" s="42"/>
      <c r="D2" s="42"/>
    </row>
    <row r="3" spans="1:4" ht="45" customHeight="1">
      <c r="A3" s="44" t="s">
        <v>14</v>
      </c>
      <c r="B3" s="44"/>
      <c r="C3" s="44"/>
      <c r="D3" s="17" t="s">
        <v>15</v>
      </c>
    </row>
    <row r="5" spans="1:4" ht="45" customHeight="1">
      <c r="A5" s="42" t="s">
        <v>5</v>
      </c>
      <c r="B5" s="42"/>
      <c r="C5" s="42"/>
      <c r="D5" s="42"/>
    </row>
    <row r="6" spans="1:4" ht="45" customHeight="1">
      <c r="A6" s="45" t="s">
        <v>13</v>
      </c>
      <c r="B6" s="45"/>
      <c r="C6" s="45"/>
      <c r="D6" s="35">
        <v>0</v>
      </c>
    </row>
    <row r="7" spans="1:4" ht="45" customHeight="1">
      <c r="A7" s="47" t="s">
        <v>61</v>
      </c>
      <c r="B7" s="48"/>
      <c r="C7" s="49"/>
      <c r="D7" s="35">
        <f ca="1">'straordinario gennaio 2017'!G15+'febbraio 2017'!G15+'marzo 2017'!G15+'aprile 2017'!G15+'maggio 2017'!G15+'giugno 2017'!G15+'luglio 2017'!G15+'luglio 2017'!K20+'agosto 2017'!G15+'settembre 2017'!G15+'ottobre 2017'!G15+'novembre 2017'!G15+'dicembre 2017'!G15</f>
        <v>40424.909999999996</v>
      </c>
    </row>
    <row r="8" spans="1:4" ht="45" customHeight="1">
      <c r="A8" s="45" t="s">
        <v>7</v>
      </c>
      <c r="B8" s="45"/>
      <c r="C8" s="45"/>
      <c r="D8" s="35">
        <v>0</v>
      </c>
    </row>
    <row r="9" spans="1:4" ht="45" customHeight="1">
      <c r="A9" s="46" t="s">
        <v>12</v>
      </c>
      <c r="B9" s="46"/>
      <c r="C9" s="46"/>
      <c r="D9" s="35">
        <v>0</v>
      </c>
    </row>
    <row r="10" spans="1:4" ht="29.25" customHeight="1">
      <c r="B10" s="43" t="s">
        <v>8</v>
      </c>
      <c r="C10" s="43"/>
      <c r="D10" s="36">
        <f>SUM(D6:D9)</f>
        <v>40424.909999999996</v>
      </c>
    </row>
    <row r="15" spans="1:4" ht="19.5" customHeight="1">
      <c r="A15" s="31" t="s">
        <v>64</v>
      </c>
      <c r="B15" s="33">
        <f ca="1">'straordinario gennaio 2017'!G3+'febbraio 2017'!G3+'marzo 2017'!G3+'aprile 2017'!G3+'maggio 2017'!G3+'giugno 2017'!G3+'luglio 2017'!G3+'agosto 2017'!G3+'settembre 2017'!G3+'ottobre 2017'!G3+'novembre 2017'!G3+'dicembre 2017'!G3</f>
        <v>1647.95</v>
      </c>
    </row>
    <row r="16" spans="1:4" ht="19.5" customHeight="1">
      <c r="A16" s="31" t="s">
        <v>65</v>
      </c>
      <c r="B16" s="33">
        <f ca="1">'straordinario gennaio 2017'!G4+'febbraio 2017'!G4</f>
        <v>213.32999999999998</v>
      </c>
    </row>
    <row r="17" spans="1:2" ht="19.5" customHeight="1">
      <c r="A17" s="3" t="s">
        <v>66</v>
      </c>
      <c r="B17" s="34">
        <f ca="1">'straordinario gennaio 2017'!G5+'febbraio 2017'!G5+'marzo 2017'!G5+'aprile 2017'!G5+'maggio 2017'!G5+'giugno 2017'!G5+'luglio 2017'!G5+'agosto 2017'!G5+'settembre 2017'!G5+'ottobre 2017'!G5+'novembre 2017'!G5+'dicembre 2017'!G5</f>
        <v>4172.16</v>
      </c>
    </row>
    <row r="18" spans="1:2" ht="19.5" customHeight="1">
      <c r="A18" s="31" t="s">
        <v>67</v>
      </c>
      <c r="B18" s="33">
        <f ca="1">'straordinario gennaio 2017'!G6+'straordinario gennaio 2017'!G7+'febbraio 2017'!G6+'febbraio 2017'!G7+'marzo 2017'!G6+'marzo 2017'!G7+'aprile 2017'!G6+'aprile 2017'!G7+'maggio 2017'!G6+'maggio 2017'!G7+'giugno 2017'!G6+'giugno 2017'!G7+'luglio 2017'!G6+'luglio 2017'!G7+'agosto 2017'!G6+'agosto 2017'!G7+'settembre 2017'!G6+'settembre 2017'!G7+'ottobre 2017'!G6+'ottobre 2017'!G7+'novembre 2017'!G6+'novembre 2017'!G7+'dicembre 2017'!G6+'dicembre 2017'!G7</f>
        <v>9336.86</v>
      </c>
    </row>
    <row r="19" spans="1:2" ht="19.5" customHeight="1">
      <c r="A19" s="31" t="s">
        <v>68</v>
      </c>
      <c r="B19" s="33">
        <f ca="1">'straordinario gennaio 2017'!G8+'febbraio 2017'!G8+'marzo 2017'!G8+'aprile 2017'!G8+'maggio 2017'!G8+'giugno 2017'!G8+'luglio 2017'!G8+'agosto 2017'!G8+'settembre 2017'!G8+'ottobre 2017'!G8+'novembre 2017'!G8+'dicembre 2017'!G8</f>
        <v>12243.159999999996</v>
      </c>
    </row>
    <row r="20" spans="1:2" ht="19.5" customHeight="1">
      <c r="A20" s="31" t="s">
        <v>69</v>
      </c>
      <c r="B20" s="33">
        <f ca="1">'straordinario gennaio 2017'!G9+'febbraio 2017'!G9+'marzo 2017'!G9+'aprile 2017'!G9+'maggio 2017'!G9+'giugno 2017'!G9+'luglio 2017'!G9+'agosto 2017'!G9+'settembre 2017'!G9+'ottobre 2017'!G9+'novembre 2017'!G9+'dicembre 2017'!G9</f>
        <v>2430.83</v>
      </c>
    </row>
    <row r="21" spans="1:2" ht="19.5" customHeight="1">
      <c r="A21" s="31" t="s">
        <v>70</v>
      </c>
      <c r="B21" s="33">
        <f ca="1">'straordinario gennaio 2017'!G10+'febbraio 2017'!G10+'marzo 2017'!G10+'aprile 2017'!G10+'maggio 2017'!G10+'giugno 2017'!G10+'luglio 2017'!G10+'agosto 2017'!G10+'settembre 2017'!G10+'ottobre 2017'!G10+'novembre 2017'!G10+'dicembre 2017'!G10</f>
        <v>343.97999999999996</v>
      </c>
    </row>
    <row r="22" spans="1:2" ht="19.5" customHeight="1">
      <c r="A22" s="31" t="s">
        <v>71</v>
      </c>
      <c r="B22" s="33">
        <f ca="1">'straordinario gennaio 2017'!G11+'straordinario gennaio 2017'!G12+'febbraio 2017'!G11+'febbraio 2017'!G12+'marzo 2017'!G11+'marzo 2017'!G12+'aprile 2017'!G11+'aprile 2017'!G12+'giugno 2017'!G11+'giugno 2017'!G12+'luglio 2017'!G11+'luglio 2017'!G12+'agosto 2017'!G11+'agosto 2017'!G12+'settembre 2017'!G11+'settembre 2017'!G12+'ottobre 2017'!G11+'ottobre 2017'!G12+'novembre 2017'!G11+'novembre 2017'!G12+'dicembre 2017'!G11+'dicembre 2017'!G12</f>
        <v>5306.8500000000013</v>
      </c>
    </row>
    <row r="23" spans="1:2" ht="19.5" customHeight="1">
      <c r="A23" s="31" t="s">
        <v>72</v>
      </c>
      <c r="B23" s="33">
        <f ca="1">'straordinario gennaio 2017'!G13+'febbraio 2017'!G13+'marzo 2017'!G13+'aprile 2017'!G13+'maggio 2017'!G13+'giugno 2017'!G13+'luglio 2017'!G13+'agosto 2017'!G13+'settembre 2017'!G13+'ottobre 2017'!G13+'novembre 2017'!G13+'dicembre 2017'!G13</f>
        <v>2802.43</v>
      </c>
    </row>
    <row r="24" spans="1:2" ht="19.5" customHeight="1">
      <c r="A24" s="31" t="s">
        <v>73</v>
      </c>
      <c r="B24" s="33">
        <f ca="1">'straordinario gennaio 2017'!G14+'febbraio 2017'!G14+'marzo 2017'!G14+'aprile 2017'!G14+'maggio 2017'!G14+'giugno 2017'!G14+'luglio 2017'!G14+'agosto 2017'!G14+'settembre 2017'!G14+'ottobre 2017'!G14+'novembre 2017'!G14+'dicembre 2017'!G14</f>
        <v>1927.3600000000001</v>
      </c>
    </row>
    <row r="25" spans="1:2" ht="19.5" customHeight="1">
      <c r="A25" s="32" t="s">
        <v>8</v>
      </c>
      <c r="B25" s="33">
        <f>SUM(B15:B24)</f>
        <v>40424.909999999996</v>
      </c>
    </row>
  </sheetData>
  <mergeCells count="9">
    <mergeCell ref="A1:D1"/>
    <mergeCell ref="A2:D2"/>
    <mergeCell ref="A5:D5"/>
    <mergeCell ref="B10:C10"/>
    <mergeCell ref="A3:C3"/>
    <mergeCell ref="A8:C8"/>
    <mergeCell ref="A6:C6"/>
    <mergeCell ref="A9:C9"/>
    <mergeCell ref="A7:C7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7" workbookViewId="0">
      <selection activeCell="E28" sqref="E28"/>
    </sheetView>
  </sheetViews>
  <sheetFormatPr defaultRowHeight="14.4"/>
  <cols>
    <col min="1" max="1" width="14.5546875" customWidth="1"/>
    <col min="2" max="2" width="13.109375" customWidth="1"/>
    <col min="3" max="3" width="21.441406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 ht="19.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9" ht="71.25" customHeight="1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9" ht="30.75" customHeight="1">
      <c r="A3" s="3" t="s">
        <v>32</v>
      </c>
      <c r="B3" s="3" t="s">
        <v>33</v>
      </c>
      <c r="C3" s="15" t="s">
        <v>34</v>
      </c>
      <c r="D3" s="6" t="s">
        <v>46</v>
      </c>
      <c r="E3" s="3">
        <v>5</v>
      </c>
      <c r="F3" s="3">
        <v>17.11</v>
      </c>
      <c r="G3" s="34">
        <f>(E3*F3)</f>
        <v>85.55</v>
      </c>
      <c r="H3" s="3"/>
      <c r="I3" s="3"/>
    </row>
    <row r="4" spans="1:9" ht="28.8">
      <c r="A4" s="3" t="s">
        <v>21</v>
      </c>
      <c r="B4" s="3" t="s">
        <v>22</v>
      </c>
      <c r="C4" s="13" t="s">
        <v>26</v>
      </c>
      <c r="D4" s="6" t="s">
        <v>47</v>
      </c>
      <c r="E4" s="3">
        <v>4</v>
      </c>
      <c r="F4" s="3">
        <v>16.41</v>
      </c>
      <c r="G4" s="34">
        <f t="shared" ref="G4:G14" si="0">(E4*F4)</f>
        <v>65.64</v>
      </c>
      <c r="H4" s="3"/>
      <c r="I4" s="3"/>
    </row>
    <row r="5" spans="1:9" ht="24.75" customHeight="1">
      <c r="A5" s="3" t="s">
        <v>16</v>
      </c>
      <c r="B5" s="3" t="s">
        <v>17</v>
      </c>
      <c r="C5" s="12" t="s">
        <v>23</v>
      </c>
      <c r="D5" s="6" t="s">
        <v>48</v>
      </c>
      <c r="E5" s="3">
        <v>57</v>
      </c>
      <c r="F5" s="3">
        <v>13.12</v>
      </c>
      <c r="G5" s="34">
        <f t="shared" si="0"/>
        <v>747.83999999999992</v>
      </c>
      <c r="H5" s="3"/>
      <c r="I5" s="3"/>
    </row>
    <row r="6" spans="1:9" ht="23.25" customHeight="1">
      <c r="A6" s="3" t="s">
        <v>18</v>
      </c>
      <c r="B6" s="3" t="s">
        <v>19</v>
      </c>
      <c r="C6" s="13" t="s">
        <v>24</v>
      </c>
      <c r="D6" s="6" t="s">
        <v>47</v>
      </c>
      <c r="E6" s="3">
        <v>52</v>
      </c>
      <c r="F6" s="3">
        <v>16.41</v>
      </c>
      <c r="G6" s="34">
        <f t="shared" si="0"/>
        <v>853.32</v>
      </c>
      <c r="H6" s="3"/>
      <c r="I6" s="3"/>
    </row>
    <row r="7" spans="1:9" ht="24.75" customHeight="1">
      <c r="A7" s="3" t="s">
        <v>18</v>
      </c>
      <c r="B7" s="7" t="s">
        <v>19</v>
      </c>
      <c r="C7" s="14" t="s">
        <v>24</v>
      </c>
      <c r="D7" s="6" t="s">
        <v>47</v>
      </c>
      <c r="E7" s="3"/>
      <c r="F7" s="3">
        <v>18.55</v>
      </c>
      <c r="G7" s="34">
        <f t="shared" si="0"/>
        <v>0</v>
      </c>
      <c r="H7" s="3"/>
      <c r="I7" s="3"/>
    </row>
    <row r="8" spans="1:9" ht="78.75" customHeight="1">
      <c r="A8" s="1" t="s">
        <v>38</v>
      </c>
      <c r="B8" s="1" t="s">
        <v>39</v>
      </c>
      <c r="C8" s="16" t="s">
        <v>40</v>
      </c>
      <c r="D8" s="11" t="s">
        <v>41</v>
      </c>
      <c r="E8" s="1"/>
      <c r="F8" s="1"/>
      <c r="G8" s="34">
        <v>1074.28</v>
      </c>
      <c r="H8" s="1"/>
      <c r="I8" s="3"/>
    </row>
    <row r="9" spans="1:9" ht="27.75" customHeight="1">
      <c r="A9" s="3" t="s">
        <v>49</v>
      </c>
      <c r="B9" s="3" t="s">
        <v>50</v>
      </c>
      <c r="C9" s="15" t="s">
        <v>29</v>
      </c>
      <c r="D9" s="6" t="s">
        <v>51</v>
      </c>
      <c r="E9" s="3">
        <v>4</v>
      </c>
      <c r="F9" s="3">
        <v>13.43</v>
      </c>
      <c r="G9" s="34">
        <f t="shared" si="0"/>
        <v>53.72</v>
      </c>
      <c r="H9" s="3"/>
      <c r="I9" s="3"/>
    </row>
    <row r="10" spans="1:9" ht="27.75" customHeight="1">
      <c r="A10" s="3" t="s">
        <v>35</v>
      </c>
      <c r="B10" s="8" t="s">
        <v>36</v>
      </c>
      <c r="C10" s="12" t="s">
        <v>37</v>
      </c>
      <c r="D10" s="6" t="s">
        <v>52</v>
      </c>
      <c r="E10" s="3">
        <v>0</v>
      </c>
      <c r="F10" s="3">
        <v>19.11</v>
      </c>
      <c r="G10" s="34">
        <f t="shared" si="0"/>
        <v>0</v>
      </c>
      <c r="H10" s="3"/>
      <c r="I10" s="3"/>
    </row>
    <row r="11" spans="1:9" ht="27.75" customHeight="1">
      <c r="A11" s="3" t="s">
        <v>53</v>
      </c>
      <c r="B11" s="8" t="s">
        <v>20</v>
      </c>
      <c r="C11" s="12" t="s">
        <v>25</v>
      </c>
      <c r="D11" s="6" t="s">
        <v>47</v>
      </c>
      <c r="E11" s="3">
        <v>98</v>
      </c>
      <c r="F11" s="3">
        <v>16.41</v>
      </c>
      <c r="G11" s="34">
        <f t="shared" si="0"/>
        <v>1608.18</v>
      </c>
      <c r="H11" s="3"/>
      <c r="I11" s="3"/>
    </row>
    <row r="12" spans="1:9" ht="27.75" customHeight="1">
      <c r="A12" s="3" t="s">
        <v>53</v>
      </c>
      <c r="B12" s="3" t="s">
        <v>20</v>
      </c>
      <c r="C12" s="13" t="s">
        <v>25</v>
      </c>
      <c r="D12" s="6" t="s">
        <v>47</v>
      </c>
      <c r="E12" s="3">
        <v>2</v>
      </c>
      <c r="F12" s="3">
        <v>18.55</v>
      </c>
      <c r="G12" s="34">
        <f t="shared" si="0"/>
        <v>37.1</v>
      </c>
      <c r="H12" s="3"/>
      <c r="I12" s="3"/>
    </row>
    <row r="13" spans="1:9" ht="27.75" customHeight="1">
      <c r="A13" s="3" t="s">
        <v>54</v>
      </c>
      <c r="B13" s="3" t="s">
        <v>27</v>
      </c>
      <c r="C13" s="12" t="s">
        <v>28</v>
      </c>
      <c r="D13" s="6" t="s">
        <v>55</v>
      </c>
      <c r="E13" s="3">
        <v>45</v>
      </c>
      <c r="F13" s="3">
        <v>12.47</v>
      </c>
      <c r="G13" s="34">
        <f t="shared" si="0"/>
        <v>561.15</v>
      </c>
      <c r="H13" s="3"/>
      <c r="I13" s="3"/>
    </row>
    <row r="14" spans="1:9" ht="27.75" customHeight="1">
      <c r="A14" s="3" t="s">
        <v>56</v>
      </c>
      <c r="B14" s="3" t="s">
        <v>30</v>
      </c>
      <c r="C14" s="4" t="s">
        <v>31</v>
      </c>
      <c r="D14" s="6" t="s">
        <v>57</v>
      </c>
      <c r="E14" s="3">
        <v>74</v>
      </c>
      <c r="F14" s="3">
        <v>12.68</v>
      </c>
      <c r="G14" s="34">
        <f t="shared" si="0"/>
        <v>938.31999999999994</v>
      </c>
      <c r="H14" s="3"/>
      <c r="I14" s="3"/>
    </row>
    <row r="15" spans="1:9" ht="28.8">
      <c r="A15" s="9"/>
      <c r="B15" s="9"/>
      <c r="C15" s="9"/>
      <c r="D15" s="9"/>
      <c r="E15" s="9" t="s">
        <v>59</v>
      </c>
      <c r="F15" s="10" t="s">
        <v>6</v>
      </c>
      <c r="G15" s="37">
        <f>SUM(G3:G14)</f>
        <v>6025.0999999999995</v>
      </c>
      <c r="H15" s="3"/>
      <c r="I15" s="3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A7" workbookViewId="0">
      <selection activeCell="G3" sqref="G3"/>
    </sheetView>
  </sheetViews>
  <sheetFormatPr defaultRowHeight="14.4"/>
  <cols>
    <col min="1" max="1" width="20.109375" customWidth="1"/>
    <col min="2" max="2" width="17.5546875" customWidth="1"/>
    <col min="3" max="3" width="20.109375" customWidth="1"/>
    <col min="4" max="4" width="14.44140625" customWidth="1"/>
    <col min="5" max="5" width="16.6640625" customWidth="1"/>
    <col min="6" max="6" width="11" customWidth="1"/>
    <col min="7" max="7" width="12.6640625" customWidth="1"/>
    <col min="8" max="8" width="12.88671875" customWidth="1"/>
    <col min="9" max="9" width="15.33203125" customWidth="1"/>
  </cols>
  <sheetData>
    <row r="1" spans="1:9" ht="31.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9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9" ht="30" customHeight="1">
      <c r="A3" s="3" t="s">
        <v>32</v>
      </c>
      <c r="B3" s="3" t="s">
        <v>33</v>
      </c>
      <c r="C3" s="15" t="s">
        <v>34</v>
      </c>
      <c r="D3" s="6" t="s">
        <v>46</v>
      </c>
      <c r="E3" s="3">
        <v>8</v>
      </c>
      <c r="F3" s="3">
        <v>17.11</v>
      </c>
      <c r="G3" s="34">
        <f>(E3*F3)</f>
        <v>136.88</v>
      </c>
      <c r="H3" s="3"/>
      <c r="I3" s="3"/>
    </row>
    <row r="4" spans="1:9" ht="30" customHeight="1">
      <c r="A4" s="3" t="s">
        <v>21</v>
      </c>
      <c r="B4" s="3" t="s">
        <v>22</v>
      </c>
      <c r="C4" s="13" t="s">
        <v>26</v>
      </c>
      <c r="D4" s="6" t="s">
        <v>47</v>
      </c>
      <c r="E4" s="3">
        <v>9</v>
      </c>
      <c r="F4" s="3">
        <v>16.41</v>
      </c>
      <c r="G4" s="34">
        <f t="shared" ref="G4:G14" si="0">(E4*F4)</f>
        <v>147.69</v>
      </c>
      <c r="H4" s="3"/>
      <c r="I4" s="3"/>
    </row>
    <row r="5" spans="1:9" ht="30" customHeight="1">
      <c r="A5" s="3" t="s">
        <v>16</v>
      </c>
      <c r="B5" s="3" t="s">
        <v>17</v>
      </c>
      <c r="C5" s="12" t="s">
        <v>23</v>
      </c>
      <c r="D5" s="6" t="s">
        <v>48</v>
      </c>
      <c r="E5" s="3">
        <v>15</v>
      </c>
      <c r="F5" s="3">
        <v>13.12</v>
      </c>
      <c r="G5" s="34">
        <f t="shared" si="0"/>
        <v>196.79999999999998</v>
      </c>
      <c r="H5" s="3"/>
      <c r="I5" s="3"/>
    </row>
    <row r="6" spans="1:9" ht="30" customHeight="1">
      <c r="A6" s="3" t="s">
        <v>18</v>
      </c>
      <c r="B6" s="3" t="s">
        <v>19</v>
      </c>
      <c r="C6" s="13" t="s">
        <v>24</v>
      </c>
      <c r="D6" s="6" t="s">
        <v>47</v>
      </c>
      <c r="E6" s="3">
        <v>58</v>
      </c>
      <c r="F6" s="3">
        <v>16.41</v>
      </c>
      <c r="G6" s="34">
        <f t="shared" si="0"/>
        <v>951.78</v>
      </c>
      <c r="H6" s="3"/>
      <c r="I6" s="3"/>
    </row>
    <row r="7" spans="1:9" ht="30" customHeight="1">
      <c r="A7" s="3" t="s">
        <v>18</v>
      </c>
      <c r="B7" s="7" t="s">
        <v>19</v>
      </c>
      <c r="C7" s="14" t="s">
        <v>24</v>
      </c>
      <c r="D7" s="6" t="s">
        <v>47</v>
      </c>
      <c r="E7" s="3">
        <v>5</v>
      </c>
      <c r="F7" s="3">
        <v>18.55</v>
      </c>
      <c r="G7" s="34">
        <f t="shared" si="0"/>
        <v>92.75</v>
      </c>
      <c r="H7" s="3"/>
      <c r="I7" s="3"/>
    </row>
    <row r="8" spans="1:9" ht="102" customHeight="1">
      <c r="A8" s="1" t="s">
        <v>38</v>
      </c>
      <c r="B8" s="1" t="s">
        <v>39</v>
      </c>
      <c r="C8" s="16" t="s">
        <v>40</v>
      </c>
      <c r="D8" s="11" t="s">
        <v>41</v>
      </c>
      <c r="E8" s="1"/>
      <c r="F8" s="1"/>
      <c r="G8" s="34">
        <v>1074.28</v>
      </c>
      <c r="H8" s="1"/>
      <c r="I8" s="3"/>
    </row>
    <row r="9" spans="1:9" ht="30" customHeight="1">
      <c r="A9" s="3" t="s">
        <v>49</v>
      </c>
      <c r="B9" s="3" t="s">
        <v>50</v>
      </c>
      <c r="C9" s="15" t="s">
        <v>29</v>
      </c>
      <c r="D9" s="6" t="s">
        <v>51</v>
      </c>
      <c r="E9" s="3">
        <v>0</v>
      </c>
      <c r="F9" s="3">
        <v>13.43</v>
      </c>
      <c r="G9" s="34">
        <f t="shared" si="0"/>
        <v>0</v>
      </c>
      <c r="H9" s="3"/>
      <c r="I9" s="3"/>
    </row>
    <row r="10" spans="1:9" ht="30" customHeight="1">
      <c r="A10" s="3" t="s">
        <v>35</v>
      </c>
      <c r="B10" s="8" t="s">
        <v>36</v>
      </c>
      <c r="C10" s="12" t="s">
        <v>37</v>
      </c>
      <c r="D10" s="6" t="s">
        <v>52</v>
      </c>
      <c r="E10" s="3">
        <v>0</v>
      </c>
      <c r="F10" s="3">
        <v>19.11</v>
      </c>
      <c r="G10" s="34">
        <f t="shared" si="0"/>
        <v>0</v>
      </c>
      <c r="H10" s="3"/>
      <c r="I10" s="3"/>
    </row>
    <row r="11" spans="1:9" ht="30" customHeight="1">
      <c r="A11" s="3" t="s">
        <v>53</v>
      </c>
      <c r="B11" s="8" t="s">
        <v>20</v>
      </c>
      <c r="C11" s="12" t="s">
        <v>25</v>
      </c>
      <c r="D11" s="6" t="s">
        <v>47</v>
      </c>
      <c r="E11" s="3">
        <v>21</v>
      </c>
      <c r="F11" s="3">
        <v>16.41</v>
      </c>
      <c r="G11" s="34">
        <f t="shared" si="0"/>
        <v>344.61</v>
      </c>
      <c r="H11" s="3"/>
      <c r="I11" s="3"/>
    </row>
    <row r="12" spans="1:9" ht="30" customHeight="1">
      <c r="A12" s="3" t="s">
        <v>53</v>
      </c>
      <c r="B12" s="3" t="s">
        <v>20</v>
      </c>
      <c r="C12" s="13" t="s">
        <v>25</v>
      </c>
      <c r="D12" s="6" t="s">
        <v>47</v>
      </c>
      <c r="E12" s="3">
        <v>1</v>
      </c>
      <c r="F12" s="3">
        <v>18.55</v>
      </c>
      <c r="G12" s="34">
        <f t="shared" si="0"/>
        <v>18.55</v>
      </c>
      <c r="H12" s="3"/>
      <c r="I12" s="3"/>
    </row>
    <row r="13" spans="1:9" ht="30" customHeight="1">
      <c r="A13" s="3" t="s">
        <v>54</v>
      </c>
      <c r="B13" s="3" t="s">
        <v>27</v>
      </c>
      <c r="C13" s="12" t="s">
        <v>28</v>
      </c>
      <c r="D13" s="6" t="s">
        <v>55</v>
      </c>
      <c r="E13" s="3">
        <v>55</v>
      </c>
      <c r="F13" s="3">
        <v>12.47</v>
      </c>
      <c r="G13" s="34">
        <f t="shared" si="0"/>
        <v>685.85</v>
      </c>
      <c r="H13" s="3"/>
      <c r="I13" s="3"/>
    </row>
    <row r="14" spans="1:9" ht="30" customHeight="1">
      <c r="A14" s="3" t="s">
        <v>56</v>
      </c>
      <c r="B14" s="3" t="s">
        <v>30</v>
      </c>
      <c r="C14" s="4" t="s">
        <v>31</v>
      </c>
      <c r="D14" s="6" t="s">
        <v>57</v>
      </c>
      <c r="E14" s="3">
        <v>6</v>
      </c>
      <c r="F14" s="3">
        <v>12.68</v>
      </c>
      <c r="G14" s="34">
        <f t="shared" si="0"/>
        <v>76.08</v>
      </c>
      <c r="H14" s="3"/>
      <c r="I14" s="3"/>
    </row>
    <row r="15" spans="1:9" ht="28.8">
      <c r="A15" s="9"/>
      <c r="B15" s="9"/>
      <c r="C15" s="9"/>
      <c r="D15" s="9"/>
      <c r="E15" s="9"/>
      <c r="F15" s="10" t="s">
        <v>6</v>
      </c>
      <c r="G15" s="37">
        <f>SUM(G3:G14)</f>
        <v>3725.2700000000004</v>
      </c>
      <c r="H15" s="3"/>
      <c r="I15" s="3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6" sqref="E16"/>
    </sheetView>
  </sheetViews>
  <sheetFormatPr defaultRowHeight="14.4"/>
  <cols>
    <col min="1" max="1" width="13.44140625" customWidth="1"/>
    <col min="2" max="2" width="18.6640625" customWidth="1"/>
    <col min="3" max="3" width="19.6640625" bestFit="1" customWidth="1"/>
    <col min="4" max="4" width="21.88671875" customWidth="1"/>
    <col min="5" max="5" width="20.88671875" customWidth="1"/>
    <col min="6" max="6" width="15.6640625" customWidth="1"/>
    <col min="7" max="7" width="16.33203125" bestFit="1" customWidth="1"/>
    <col min="8" max="8" width="11.6640625" customWidth="1"/>
    <col min="9" max="9" width="12.441406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21</v>
      </c>
      <c r="F3" s="3">
        <v>17.11</v>
      </c>
      <c r="G3" s="38">
        <f>(E3*F3)</f>
        <v>359.31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 t="shared" ref="G4:G14" si="0"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20</v>
      </c>
      <c r="F5" s="3">
        <v>13.12</v>
      </c>
      <c r="G5" s="38">
        <f t="shared" si="0"/>
        <v>262.39999999999998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59</v>
      </c>
      <c r="F6" s="3">
        <v>16.41</v>
      </c>
      <c r="G6" s="38">
        <f t="shared" si="0"/>
        <v>968.19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6</v>
      </c>
      <c r="F7" s="3">
        <v>18.55</v>
      </c>
      <c r="G7" s="38">
        <f t="shared" si="0"/>
        <v>111.30000000000001</v>
      </c>
      <c r="H7" s="18"/>
      <c r="I7" s="18"/>
    </row>
    <row r="8" spans="1:12" ht="48">
      <c r="A8" s="20" t="s">
        <v>38</v>
      </c>
      <c r="B8" s="20" t="s">
        <v>39</v>
      </c>
      <c r="C8" s="21" t="s">
        <v>40</v>
      </c>
      <c r="D8" s="22" t="s">
        <v>41</v>
      </c>
      <c r="E8" s="29"/>
      <c r="F8" s="1"/>
      <c r="G8" s="34">
        <v>1074.28</v>
      </c>
      <c r="H8" s="20"/>
      <c r="I8" s="18"/>
    </row>
    <row r="9" spans="1:12">
      <c r="A9" s="18" t="s">
        <v>49</v>
      </c>
      <c r="B9" s="18" t="s">
        <v>50</v>
      </c>
      <c r="C9" s="18" t="s">
        <v>29</v>
      </c>
      <c r="D9" s="18" t="s">
        <v>51</v>
      </c>
      <c r="E9" s="28">
        <v>5</v>
      </c>
      <c r="F9" s="3">
        <v>13.43</v>
      </c>
      <c r="G9" s="38">
        <f t="shared" si="0"/>
        <v>67.150000000000006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8</v>
      </c>
      <c r="F10" s="3">
        <v>19.11</v>
      </c>
      <c r="G10" s="38">
        <f t="shared" si="0"/>
        <v>152.88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51</v>
      </c>
      <c r="F11" s="3">
        <v>16.41</v>
      </c>
      <c r="G11" s="38">
        <f t="shared" si="0"/>
        <v>836.91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32</v>
      </c>
      <c r="F13" s="3">
        <v>14.27</v>
      </c>
      <c r="G13" s="38">
        <f t="shared" si="0"/>
        <v>456.64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13</v>
      </c>
      <c r="F14" s="3">
        <v>12.68</v>
      </c>
      <c r="G14" s="38">
        <f t="shared" si="0"/>
        <v>164.84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4453.9000000000005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topLeftCell="A4" workbookViewId="0">
      <selection activeCell="G3" sqref="G3:G4"/>
    </sheetView>
  </sheetViews>
  <sheetFormatPr defaultRowHeight="14.4"/>
  <cols>
    <col min="1" max="1" width="12" customWidth="1"/>
    <col min="2" max="2" width="20.109375" customWidth="1"/>
    <col min="3" max="3" width="20.5546875" customWidth="1"/>
    <col min="4" max="4" width="13.109375" customWidth="1"/>
    <col min="5" max="5" width="15.88671875" customWidth="1"/>
    <col min="6" max="7" width="12.33203125" customWidth="1"/>
    <col min="8" max="8" width="11.6640625" customWidth="1"/>
    <col min="9" max="9" width="13.554687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21</v>
      </c>
      <c r="F3" s="3">
        <v>17.11</v>
      </c>
      <c r="G3" s="38">
        <f>(E3*F3)</f>
        <v>359.31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 t="shared" ref="G4:G14" si="0"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29</v>
      </c>
      <c r="F5" s="3">
        <v>13.12</v>
      </c>
      <c r="G5" s="38">
        <f t="shared" si="0"/>
        <v>380.47999999999996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37</v>
      </c>
      <c r="F6" s="3">
        <v>16.41</v>
      </c>
      <c r="G6" s="38">
        <f t="shared" si="0"/>
        <v>607.16999999999996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 t="shared" si="0"/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22" t="s">
        <v>41</v>
      </c>
      <c r="E8" s="29"/>
      <c r="F8" s="1"/>
      <c r="G8" s="34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4</v>
      </c>
      <c r="F9" s="3">
        <v>13.43</v>
      </c>
      <c r="G9" s="38">
        <f t="shared" si="0"/>
        <v>53.72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40</v>
      </c>
      <c r="F11" s="3">
        <v>16.41</v>
      </c>
      <c r="G11" s="38">
        <f t="shared" si="0"/>
        <v>656.4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11</v>
      </c>
      <c r="F13" s="3">
        <v>14.27</v>
      </c>
      <c r="G13" s="38">
        <f t="shared" si="0"/>
        <v>156.97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0</v>
      </c>
      <c r="F14" s="3">
        <v>12.68</v>
      </c>
      <c r="G14" s="38">
        <f t="shared" si="0"/>
        <v>0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3288.3299999999995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5"/>
  <sheetViews>
    <sheetView topLeftCell="A4" workbookViewId="0">
      <selection activeCell="H21" sqref="H21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6</v>
      </c>
      <c r="F3" s="3">
        <v>17.11</v>
      </c>
      <c r="G3" s="38">
        <f>(E3*F3)</f>
        <v>102.66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 t="shared" ref="G4:G14" si="0"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24</v>
      </c>
      <c r="F5" s="3">
        <v>13.12</v>
      </c>
      <c r="G5" s="38">
        <f t="shared" si="0"/>
        <v>314.88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66</v>
      </c>
      <c r="F6" s="3">
        <v>16.41</v>
      </c>
      <c r="G6" s="38">
        <f t="shared" si="0"/>
        <v>1083.06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16</v>
      </c>
      <c r="F7" s="3">
        <v>18.55</v>
      </c>
      <c r="G7" s="38">
        <f t="shared" si="0"/>
        <v>296.8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4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5</v>
      </c>
      <c r="F9" s="3">
        <v>13.43</v>
      </c>
      <c r="G9" s="38">
        <f t="shared" si="0"/>
        <v>67.150000000000006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0</v>
      </c>
      <c r="F11" s="3">
        <v>16.41</v>
      </c>
      <c r="G11" s="38">
        <f t="shared" si="0"/>
        <v>0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12</v>
      </c>
      <c r="F13" s="3">
        <v>14.27</v>
      </c>
      <c r="G13" s="38">
        <f t="shared" si="0"/>
        <v>171.24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0</v>
      </c>
      <c r="F14" s="3">
        <v>12.68</v>
      </c>
      <c r="G14" s="38">
        <f t="shared" si="0"/>
        <v>0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3110.0699999999997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"/>
  <sheetViews>
    <sheetView topLeftCell="A7"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1</v>
      </c>
      <c r="F3" s="3">
        <v>17.11</v>
      </c>
      <c r="G3" s="38">
        <f>(E3*F3)</f>
        <v>17.11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29</v>
      </c>
      <c r="F5" s="3">
        <v>13.12</v>
      </c>
      <c r="G5" s="38">
        <f>(E5*F5)</f>
        <v>380.47999999999996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37</v>
      </c>
      <c r="F6" s="3">
        <v>16.41</v>
      </c>
      <c r="G6" s="38">
        <f>(E6*F6)</f>
        <v>607.16999999999996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4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13</v>
      </c>
      <c r="F9" s="3">
        <v>13.43</v>
      </c>
      <c r="G9" s="38">
        <f t="shared" ref="G9:G14" si="0">(E9*F9)</f>
        <v>174.59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5</v>
      </c>
      <c r="F11" s="3">
        <v>16.41</v>
      </c>
      <c r="G11" s="38">
        <f t="shared" si="0"/>
        <v>82.05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0</v>
      </c>
      <c r="F13" s="3">
        <v>14.27</v>
      </c>
      <c r="G13" s="38">
        <f t="shared" si="0"/>
        <v>0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3</v>
      </c>
      <c r="F14" s="3">
        <v>12.68</v>
      </c>
      <c r="G14" s="38">
        <f t="shared" si="0"/>
        <v>38.04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2373.7200000000003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14</v>
      </c>
      <c r="F3" s="3">
        <v>17.11</v>
      </c>
      <c r="G3" s="38">
        <f>(E3*F3)</f>
        <v>239.54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/>
      <c r="F4" s="3">
        <v>16.41</v>
      </c>
      <c r="G4" s="38">
        <f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36</v>
      </c>
      <c r="F5" s="3">
        <v>13.12</v>
      </c>
      <c r="G5" s="38">
        <f>(E5*F5)</f>
        <v>472.32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41</v>
      </c>
      <c r="F6" s="3">
        <v>16.41</v>
      </c>
      <c r="G6" s="38">
        <f>(E6*F6)</f>
        <v>672.81000000000006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1</v>
      </c>
      <c r="F7" s="3">
        <v>18.55</v>
      </c>
      <c r="G7" s="38">
        <f>(E7*F7)</f>
        <v>18.55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9</v>
      </c>
      <c r="F9" s="3">
        <v>13.43</v>
      </c>
      <c r="G9" s="38">
        <f t="shared" ref="G9:G14" si="0">(E9*F9)</f>
        <v>120.87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23</v>
      </c>
      <c r="F11" s="3">
        <v>16.41</v>
      </c>
      <c r="G11" s="38">
        <f t="shared" si="0"/>
        <v>377.43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22</v>
      </c>
      <c r="F13" s="3">
        <v>14.27</v>
      </c>
      <c r="G13" s="38">
        <f t="shared" si="0"/>
        <v>313.94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5</v>
      </c>
      <c r="F14" s="3">
        <v>12.68</v>
      </c>
      <c r="G14" s="38">
        <f t="shared" si="0"/>
        <v>63.4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3353.14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2</v>
      </c>
      <c r="F3" s="3">
        <v>17.11</v>
      </c>
      <c r="G3" s="38">
        <f>(E3*F3)</f>
        <v>34.22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33</v>
      </c>
      <c r="F5" s="3">
        <v>13.12</v>
      </c>
      <c r="G5" s="38">
        <f>(E5*F5)</f>
        <v>432.96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32</v>
      </c>
      <c r="F6" s="3">
        <v>16.41</v>
      </c>
      <c r="G6" s="38">
        <f>(E6*F6)</f>
        <v>525.12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42</v>
      </c>
      <c r="F9" s="3">
        <v>13.43</v>
      </c>
      <c r="G9" s="38">
        <f t="shared" ref="G9:G14" si="0">(E9*F9)</f>
        <v>564.05999999999995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3</v>
      </c>
      <c r="F11" s="3">
        <v>16.41</v>
      </c>
      <c r="G11" s="38">
        <f t="shared" si="0"/>
        <v>49.230000000000004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9</v>
      </c>
      <c r="F13" s="3">
        <v>14.27</v>
      </c>
      <c r="G13" s="38">
        <f t="shared" si="0"/>
        <v>128.43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10</v>
      </c>
      <c r="F14" s="3">
        <v>12.68</v>
      </c>
      <c r="G14" s="38">
        <f t="shared" si="0"/>
        <v>126.8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2805.46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5</v>
      </c>
      <c r="F3" s="3">
        <v>17.11</v>
      </c>
      <c r="G3" s="38">
        <f>(E3*F3)</f>
        <v>85.55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11</v>
      </c>
      <c r="F5" s="3">
        <v>13.12</v>
      </c>
      <c r="G5" s="38">
        <f>(E5*F5)</f>
        <v>144.32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41</v>
      </c>
      <c r="F6" s="3">
        <v>16.41</v>
      </c>
      <c r="G6" s="38">
        <f>(E6*F6)</f>
        <v>672.81000000000006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28</v>
      </c>
      <c r="F9" s="3">
        <v>13.43</v>
      </c>
      <c r="G9" s="38">
        <f t="shared" ref="G9:G14" si="0">(E9*F9)</f>
        <v>376.03999999999996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10</v>
      </c>
      <c r="F11" s="3">
        <v>16.41</v>
      </c>
      <c r="G11" s="38">
        <f t="shared" si="0"/>
        <v>164.1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15</v>
      </c>
      <c r="F13" s="3">
        <v>14.27</v>
      </c>
      <c r="G13" s="38">
        <f t="shared" si="0"/>
        <v>214.04999999999998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10</v>
      </c>
      <c r="F14" s="3">
        <v>12.68</v>
      </c>
      <c r="G14" s="38">
        <f t="shared" si="0"/>
        <v>126.8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2728.3100000000004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6</v>
      </c>
      <c r="F3" s="3">
        <v>17.11</v>
      </c>
      <c r="G3" s="38">
        <f>(E3*F3)</f>
        <v>102.66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5</v>
      </c>
      <c r="F5" s="3">
        <v>13.12</v>
      </c>
      <c r="G5" s="38">
        <f>(E5*F5)</f>
        <v>65.599999999999994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32</v>
      </c>
      <c r="F6" s="3">
        <v>16.41</v>
      </c>
      <c r="G6" s="38">
        <f>(E6*F6)</f>
        <v>525.12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25</v>
      </c>
      <c r="F9" s="3">
        <v>13.43</v>
      </c>
      <c r="G9" s="38">
        <f t="shared" ref="G9:G14" si="0">(E9*F9)</f>
        <v>335.75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3</v>
      </c>
      <c r="F10" s="3">
        <v>19.11</v>
      </c>
      <c r="G10" s="38">
        <f t="shared" si="0"/>
        <v>57.33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11</v>
      </c>
      <c r="F11" s="3">
        <v>16.41</v>
      </c>
      <c r="G11" s="38">
        <f t="shared" si="0"/>
        <v>180.51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2</v>
      </c>
      <c r="F13" s="3">
        <v>14.27</v>
      </c>
      <c r="G13" s="38">
        <f t="shared" si="0"/>
        <v>28.54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5</v>
      </c>
      <c r="F14" s="3">
        <v>12.68</v>
      </c>
      <c r="G14" s="38">
        <f t="shared" si="0"/>
        <v>63.4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2303.5499999999997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0</v>
      </c>
      <c r="F3" s="3">
        <v>17.11</v>
      </c>
      <c r="G3" s="38">
        <f>(E3*F3)</f>
        <v>0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31</v>
      </c>
      <c r="F5" s="3">
        <v>13.12</v>
      </c>
      <c r="G5" s="38">
        <f>(E5*F5)</f>
        <v>406.71999999999997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50</v>
      </c>
      <c r="F6" s="3">
        <v>16.41</v>
      </c>
      <c r="G6" s="38">
        <f>(E6*F6)</f>
        <v>820.5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24</v>
      </c>
      <c r="F9" s="3">
        <v>13.43</v>
      </c>
      <c r="G9" s="38">
        <f t="shared" ref="G9:G14" si="0">(E9*F9)</f>
        <v>322.32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41</v>
      </c>
      <c r="F11" s="3">
        <v>16.41</v>
      </c>
      <c r="G11" s="38">
        <f t="shared" si="0"/>
        <v>672.81000000000006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</v>
      </c>
      <c r="F13" s="3">
        <v>14.27</v>
      </c>
      <c r="G13" s="38">
        <f t="shared" si="0"/>
        <v>14.27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12</v>
      </c>
      <c r="F14" s="3">
        <v>12.68</v>
      </c>
      <c r="G14" s="38">
        <f t="shared" si="0"/>
        <v>152.16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3333.42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G15" sqref="G15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63</v>
      </c>
      <c r="E3" s="28">
        <v>7</v>
      </c>
      <c r="F3" s="28">
        <v>17.88</v>
      </c>
      <c r="G3" s="38">
        <f>(E3*F3)</f>
        <v>125.16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28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28</v>
      </c>
      <c r="F5" s="28">
        <v>13.12</v>
      </c>
      <c r="G5" s="38">
        <f>(E5*F5)</f>
        <v>367.35999999999996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46</v>
      </c>
      <c r="E6" s="28">
        <v>31</v>
      </c>
      <c r="F6" s="28">
        <v>17.11</v>
      </c>
      <c r="G6" s="38">
        <f>(E6*F6)</f>
        <v>530.41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46</v>
      </c>
      <c r="E7" s="28">
        <v>0</v>
      </c>
      <c r="F7" s="30">
        <v>19.350000000000001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29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22</v>
      </c>
      <c r="F9" s="28">
        <v>13.43</v>
      </c>
      <c r="G9" s="38">
        <f t="shared" ref="G9:G14" si="0">(E9*F9)</f>
        <v>295.45999999999998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7</v>
      </c>
      <c r="F10" s="28">
        <v>19.11</v>
      </c>
      <c r="G10" s="38">
        <f t="shared" si="0"/>
        <v>133.76999999999998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17</v>
      </c>
      <c r="F11" s="28">
        <v>16.41</v>
      </c>
      <c r="G11" s="38">
        <f t="shared" si="0"/>
        <v>278.97000000000003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28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5</v>
      </c>
      <c r="F13" s="28">
        <v>14.27</v>
      </c>
      <c r="G13" s="38">
        <f t="shared" si="0"/>
        <v>71.349999999999994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14</v>
      </c>
      <c r="F14" s="28">
        <v>12.68</v>
      </c>
      <c r="G14" s="38">
        <f t="shared" si="0"/>
        <v>177.51999999999998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2924.6399999999994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RIEPILOGO STRAORDINARIO 2017</vt:lpstr>
      <vt:lpstr>straordinario gennaio 2017</vt:lpstr>
      <vt:lpstr>febbraio 2017</vt:lpstr>
      <vt:lpstr>marzo 2017</vt:lpstr>
      <vt:lpstr>aprile 2017</vt:lpstr>
      <vt:lpstr>maggio 2017</vt:lpstr>
      <vt:lpstr>giugno 2017</vt:lpstr>
      <vt:lpstr>luglio 2017</vt:lpstr>
      <vt:lpstr>agosto 2017</vt:lpstr>
      <vt:lpstr>settembre 2017</vt:lpstr>
      <vt:lpstr>ottobre 2017</vt:lpstr>
      <vt:lpstr>novembre 2017</vt:lpstr>
      <vt:lpstr>dicembre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Administrator</cp:lastModifiedBy>
  <cp:lastPrinted>2017-06-20T15:11:28Z</cp:lastPrinted>
  <dcterms:created xsi:type="dcterms:W3CDTF">2017-02-06T13:20:46Z</dcterms:created>
  <dcterms:modified xsi:type="dcterms:W3CDTF">2018-07-04T07:57:38Z</dcterms:modified>
</cp:coreProperties>
</file>