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16605" windowHeight="9510" activeTab="2"/>
  </bookViews>
  <sheets>
    <sheet name="SIAN SAN VITO" sheetId="1" r:id="rId1"/>
    <sheet name="SINTESI PASCOLI 2018" sheetId="3" r:id="rId2"/>
    <sheet name="PROSPETTTO RIPARTIZIONE" sheetId="2" r:id="rId3"/>
  </sheets>
  <definedNames>
    <definedName name="_xlnm._FilterDatabase" localSheetId="1" hidden="1">'SINTESI PASCOLI 2018'!$A$2:$E$31</definedName>
  </definedNames>
  <calcPr calcId="145621"/>
</workbook>
</file>

<file path=xl/calcChain.xml><?xml version="1.0" encoding="utf-8"?>
<calcChain xmlns="http://schemas.openxmlformats.org/spreadsheetml/2006/main">
  <c r="I16" i="2"/>
  <c r="F6"/>
  <c r="F5"/>
  <c r="F4"/>
  <c r="F3"/>
  <c r="H6" l="1"/>
  <c r="H4"/>
  <c r="H5"/>
  <c r="H3"/>
  <c r="D30" i="3"/>
  <c r="G63" i="1"/>
  <c r="H7" i="2" l="1"/>
  <c r="G144" i="1"/>
  <c r="G145" s="1"/>
  <c r="G138"/>
  <c r="G132"/>
  <c r="G133" s="1"/>
  <c r="G64" l="1"/>
  <c r="F67"/>
  <c r="G67" s="1"/>
  <c r="F66"/>
  <c r="G66" s="1"/>
  <c r="E65"/>
  <c r="G65" s="1"/>
  <c r="G56"/>
  <c r="G57"/>
  <c r="G55"/>
  <c r="G49"/>
  <c r="G42"/>
  <c r="G41"/>
  <c r="E43"/>
  <c r="G43" s="1"/>
  <c r="G21"/>
  <c r="G7"/>
  <c r="G8"/>
  <c r="G6"/>
  <c r="G9" s="1"/>
  <c r="G58" l="1"/>
  <c r="G68"/>
  <c r="G44"/>
  <c r="G5" i="2"/>
  <c r="E7"/>
  <c r="G4"/>
  <c r="F7" l="1"/>
  <c r="G3"/>
  <c r="G7" l="1"/>
  <c r="G50" i="1"/>
  <c r="G22"/>
  <c r="E27"/>
  <c r="F28"/>
  <c r="G29"/>
  <c r="G164"/>
  <c r="G36"/>
  <c r="F35"/>
  <c r="G158"/>
  <c r="G119"/>
  <c r="G112"/>
  <c r="G106"/>
  <c r="G100"/>
  <c r="G94"/>
  <c r="G88"/>
  <c r="G82"/>
  <c r="G75"/>
  <c r="G16"/>
  <c r="F163"/>
  <c r="E151"/>
  <c r="G151" s="1"/>
  <c r="G152" s="1"/>
  <c r="E125"/>
  <c r="G125" s="1"/>
  <c r="F126"/>
  <c r="G126" s="1"/>
  <c r="F118"/>
  <c r="F111"/>
  <c r="F105"/>
  <c r="E99"/>
  <c r="E93"/>
  <c r="F87"/>
  <c r="F15"/>
  <c r="G127" l="1"/>
</calcChain>
</file>

<file path=xl/sharedStrings.xml><?xml version="1.0" encoding="utf-8"?>
<sst xmlns="http://schemas.openxmlformats.org/spreadsheetml/2006/main" count="299" uniqueCount="45">
  <si>
    <t>FOGLIO</t>
  </si>
  <si>
    <t>PARTICELLA</t>
  </si>
  <si>
    <t>SUP.CATASTALE HA,0000</t>
  </si>
  <si>
    <t>INTERO PASCOLO</t>
  </si>
  <si>
    <t>TARA PASCOLO 50%</t>
  </si>
  <si>
    <t>TARA PASCOLO 20%</t>
  </si>
  <si>
    <t>TOTALE NETTO PASCOLABILE</t>
  </si>
  <si>
    <t>AREA PASCOLO LORDO IDENTIFICATA SULLA SUPERFICIE CATASTALE</t>
  </si>
  <si>
    <t>TOTALE A PASCOLO PARTICELLA 0 PORZIONE</t>
  </si>
  <si>
    <t>SEMINATIVO</t>
  </si>
  <si>
    <t>LOSANI</t>
  </si>
  <si>
    <t>DI FELICE</t>
  </si>
  <si>
    <t>MANCINI</t>
  </si>
  <si>
    <t>PICCIONI</t>
  </si>
  <si>
    <t>NOMINATIVO</t>
  </si>
  <si>
    <t>CAPI RICHIESTI TOT UBA</t>
  </si>
  <si>
    <t>TOTALE DA PAGARE</t>
  </si>
  <si>
    <t>pagamento</t>
  </si>
  <si>
    <t>totali CAPI richiesti</t>
  </si>
  <si>
    <t>PICCIONI DARIO</t>
  </si>
  <si>
    <t>DI FELICE LINA</t>
  </si>
  <si>
    <t>MANCINI ROSANNA</t>
  </si>
  <si>
    <t>LOSANI PALMARINO</t>
  </si>
  <si>
    <t>SUP. PASCOLABILE HA,0000</t>
  </si>
  <si>
    <t>TOTALE TERRITORIO PASCOLABILE</t>
  </si>
  <si>
    <t>PROSPETTO TERRITORI PASCOLIVI FRAZIONE SAN VITO - COMUNE DI VALLE CASTELLANA</t>
  </si>
  <si>
    <t>A ETTARO/UBA</t>
  </si>
  <si>
    <t>EURO A CAPO OVINO</t>
  </si>
  <si>
    <t>INSERIRE SOMMA DA DELIBERA</t>
  </si>
  <si>
    <t>ETTARI DISPONIBILI</t>
  </si>
  <si>
    <t xml:space="preserve">N.B. </t>
  </si>
  <si>
    <t>PERCENTUALE RIBASSO STIMATA PER ESUBERO CAPI</t>
  </si>
  <si>
    <t>%</t>
  </si>
  <si>
    <t>PERCENTUALE DA STIMARE FINO ALRAGGIUNGIMENTO DELLA SUPERFICIE A PASCOLO DISPONIBILE</t>
  </si>
  <si>
    <t>INSERIRE CAPI COME DA RICHIESTE</t>
  </si>
  <si>
    <t>PREZZO STABILITO DELIBERAZIONE FIDA PASCOLO 2018</t>
  </si>
  <si>
    <t>TOTALI CAPI CONCESSI DA IMMETTERE</t>
  </si>
  <si>
    <t>LE SUPERFICI EVIDENZIATE IN GIALLO SONO PARTE DELLA SUPERFICIE CATASTALE DELLA PARTICELLA PASCOLIVA SUDDIVISA TRA I VARI ALLEVATORI</t>
  </si>
  <si>
    <t xml:space="preserve">EURO uba </t>
  </si>
  <si>
    <t>N.B. RIEMPIRE SOLO LE CASELLE COLORE ARANCIO</t>
  </si>
  <si>
    <t>FINO AL RAGGIUNGIMENTO DEI 178,0240</t>
  </si>
  <si>
    <t>simulazione FIDA PASCOLO 2019 MODELLO RIPARTIZIONE</t>
  </si>
  <si>
    <t>ETTARI A PASCOLO  ASSEGNATI</t>
  </si>
  <si>
    <t>SIMULAZIONE 2019 SUI DATI 2018</t>
  </si>
  <si>
    <t>PASCOLI SAN VITO 2019 SIMULAZIONE</t>
  </si>
</sst>
</file>

<file path=xl/styles.xml><?xml version="1.0" encoding="utf-8"?>
<styleSheet xmlns="http://schemas.openxmlformats.org/spreadsheetml/2006/main">
  <numFmts count="1">
    <numFmt numFmtId="164" formatCode="0.0000"/>
  </numFmts>
  <fonts count="18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wrapText="1"/>
    </xf>
    <xf numFmtId="0" fontId="1" fillId="4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4" fillId="7" borderId="12" xfId="0" applyNumberFormat="1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wrapText="1"/>
    </xf>
    <xf numFmtId="164" fontId="1" fillId="9" borderId="4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 shrinkToFit="1"/>
    </xf>
    <xf numFmtId="0" fontId="9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" fontId="0" fillId="10" borderId="1" xfId="0" applyNumberFormat="1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2" fillId="0" borderId="0" xfId="0" applyFont="1" applyAlignment="1">
      <alignment vertical="center"/>
    </xf>
    <xf numFmtId="0" fontId="1" fillId="0" borderId="0" xfId="0" applyFont="1" applyFill="1"/>
    <xf numFmtId="164" fontId="1" fillId="4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wrapText="1"/>
    </xf>
    <xf numFmtId="164" fontId="4" fillId="7" borderId="16" xfId="0" applyNumberFormat="1" applyFont="1" applyFill="1" applyBorder="1" applyAlignment="1">
      <alignment horizontal="center" vertical="center" wrapText="1"/>
    </xf>
    <xf numFmtId="164" fontId="2" fillId="7" borderId="1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ill="1" applyBorder="1"/>
    <xf numFmtId="0" fontId="0" fillId="4" borderId="0" xfId="0" applyFill="1" applyBorder="1"/>
    <xf numFmtId="164" fontId="13" fillId="4" borderId="0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15" fillId="3" borderId="0" xfId="0" applyFont="1" applyFill="1" applyAlignment="1"/>
    <xf numFmtId="164" fontId="10" fillId="4" borderId="0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wrapText="1"/>
    </xf>
    <xf numFmtId="164" fontId="1" fillId="4" borderId="9" xfId="0" applyNumberFormat="1" applyFont="1" applyFill="1" applyBorder="1" applyAlignment="1">
      <alignment horizontal="center" wrapText="1"/>
    </xf>
    <xf numFmtId="164" fontId="1" fillId="4" borderId="10" xfId="0" applyNumberFormat="1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7" borderId="0" xfId="0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834390</xdr:colOff>
      <xdr:row>9</xdr:row>
      <xdr:rowOff>19050</xdr:rowOff>
    </xdr:from>
    <xdr:to>
      <xdr:col>7</xdr:col>
      <xdr:colOff>1295400</xdr:colOff>
      <xdr:row>12</xdr:row>
      <xdr:rowOff>64770</xdr:rowOff>
    </xdr:to>
    <xdr:cxnSp macro="">
      <xdr:nvCxnSpPr>
        <xdr:cNvPr id="3" name="Connettore 2 2"/>
        <xdr:cNvCxnSpPr/>
      </xdr:nvCxnSpPr>
      <xdr:spPr>
        <a:xfrm flipH="1" flipV="1">
          <a:off x="4930140" y="2331720"/>
          <a:ext cx="1714500" cy="5943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624840</xdr:colOff>
      <xdr:row>7</xdr:row>
      <xdr:rowOff>45720</xdr:rowOff>
    </xdr:from>
    <xdr:to>
      <xdr:col>4</xdr:col>
      <xdr:colOff>251460</xdr:colOff>
      <xdr:row>8</xdr:row>
      <xdr:rowOff>167640</xdr:rowOff>
    </xdr:to>
    <xdr:cxnSp macro="">
      <xdr:nvCxnSpPr>
        <xdr:cNvPr id="5" name="Connettore 2 4"/>
        <xdr:cNvCxnSpPr/>
      </xdr:nvCxnSpPr>
      <xdr:spPr>
        <a:xfrm flipV="1">
          <a:off x="2453640" y="1958340"/>
          <a:ext cx="350520" cy="3200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613410</xdr:colOff>
      <xdr:row>7</xdr:row>
      <xdr:rowOff>0</xdr:rowOff>
    </xdr:from>
    <xdr:to>
      <xdr:col>7</xdr:col>
      <xdr:colOff>57150</xdr:colOff>
      <xdr:row>8</xdr:row>
      <xdr:rowOff>0</xdr:rowOff>
    </xdr:to>
    <xdr:sp macro="" textlink="">
      <xdr:nvSpPr>
        <xdr:cNvPr id="6" name="Rettangolo 5"/>
        <xdr:cNvSpPr/>
      </xdr:nvSpPr>
      <xdr:spPr>
        <a:xfrm>
          <a:off x="4019550" y="1916430"/>
          <a:ext cx="1386840" cy="1981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"/>
  <sheetViews>
    <sheetView zoomScale="75" zoomScaleNormal="75" workbookViewId="0">
      <selection activeCell="G8" sqref="G8"/>
    </sheetView>
  </sheetViews>
  <sheetFormatPr defaultRowHeight="15"/>
  <cols>
    <col min="1" max="1" width="18" style="1" customWidth="1"/>
    <col min="2" max="2" width="15" style="1" customWidth="1"/>
    <col min="3" max="3" width="30.85546875" style="2" customWidth="1"/>
    <col min="4" max="4" width="23.85546875" style="2" customWidth="1"/>
    <col min="5" max="5" width="23.85546875" style="9" customWidth="1"/>
    <col min="6" max="6" width="23.85546875" style="101" customWidth="1"/>
    <col min="7" max="7" width="19.140625" style="25" customWidth="1"/>
    <col min="8" max="8" width="88.140625" style="3" customWidth="1"/>
  </cols>
  <sheetData>
    <row r="1" spans="1:8" s="6" customFormat="1" ht="32.25">
      <c r="A1" s="120" t="s">
        <v>25</v>
      </c>
      <c r="B1" s="121"/>
      <c r="C1" s="121"/>
      <c r="D1" s="121"/>
      <c r="E1" s="121"/>
      <c r="F1" s="121"/>
      <c r="G1" s="122"/>
      <c r="H1" s="58"/>
    </row>
    <row r="2" spans="1:8" s="6" customFormat="1" ht="23.25">
      <c r="A2" s="103"/>
      <c r="B2" s="104"/>
      <c r="C2" s="104"/>
      <c r="D2" s="104"/>
      <c r="E2" s="104"/>
      <c r="F2" s="104"/>
      <c r="G2" s="105"/>
      <c r="H2" s="58"/>
    </row>
    <row r="3" spans="1:8" s="6" customFormat="1" ht="79.900000000000006" customHeight="1">
      <c r="A3" s="4" t="s">
        <v>0</v>
      </c>
      <c r="B3" s="4" t="s">
        <v>1</v>
      </c>
      <c r="C3" s="5" t="s">
        <v>2</v>
      </c>
      <c r="D3" s="5" t="s">
        <v>3</v>
      </c>
      <c r="E3" s="10" t="s">
        <v>4</v>
      </c>
      <c r="F3" s="14" t="s">
        <v>5</v>
      </c>
      <c r="G3" s="23" t="s">
        <v>8</v>
      </c>
      <c r="H3" s="58"/>
    </row>
    <row r="4" spans="1:8" s="6" customFormat="1" ht="20.45" customHeight="1">
      <c r="A4" s="29">
        <v>5</v>
      </c>
      <c r="B4" s="29">
        <v>94</v>
      </c>
      <c r="C4" s="7">
        <v>5.3949999999999996</v>
      </c>
      <c r="D4" s="106"/>
      <c r="E4" s="107"/>
      <c r="F4" s="107"/>
      <c r="G4" s="108"/>
      <c r="H4" s="58"/>
    </row>
    <row r="5" spans="1:8" s="6" customFormat="1" ht="20.45" customHeight="1">
      <c r="A5" s="109" t="s">
        <v>7</v>
      </c>
      <c r="B5" s="110"/>
      <c r="C5" s="13">
        <v>6.2E-2</v>
      </c>
      <c r="D5" s="40">
        <v>6.2E-2</v>
      </c>
      <c r="E5" s="15"/>
      <c r="F5" s="95"/>
      <c r="G5" s="23">
        <v>6.2E-2</v>
      </c>
      <c r="H5" s="58"/>
    </row>
    <row r="6" spans="1:8" s="6" customFormat="1" ht="20.45" customHeight="1">
      <c r="A6" s="109" t="s">
        <v>7</v>
      </c>
      <c r="B6" s="110"/>
      <c r="C6" s="13">
        <v>0.54969999999999997</v>
      </c>
      <c r="D6" s="12">
        <v>0.54969999999999997</v>
      </c>
      <c r="E6" s="8"/>
      <c r="F6" s="96"/>
      <c r="G6" s="23">
        <f>D6</f>
        <v>0.54969999999999997</v>
      </c>
      <c r="H6" s="58"/>
    </row>
    <row r="7" spans="1:8" s="6" customFormat="1" ht="20.45" customHeight="1">
      <c r="A7" s="109" t="s">
        <v>7</v>
      </c>
      <c r="B7" s="110"/>
      <c r="C7" s="13">
        <v>1.4231</v>
      </c>
      <c r="D7" s="12">
        <v>1.4231</v>
      </c>
      <c r="E7" s="8"/>
      <c r="F7" s="96"/>
      <c r="G7" s="23">
        <f t="shared" ref="G7:G8" si="0">D7</f>
        <v>1.4231</v>
      </c>
      <c r="H7" s="58"/>
    </row>
    <row r="8" spans="1:8" s="6" customFormat="1" ht="20.45" customHeight="1">
      <c r="A8" s="109" t="s">
        <v>7</v>
      </c>
      <c r="B8" s="110"/>
      <c r="C8" s="13">
        <v>2.2867000000000002</v>
      </c>
      <c r="D8" s="12">
        <v>2.2867000000000002</v>
      </c>
      <c r="E8" s="8"/>
      <c r="F8" s="96"/>
      <c r="G8" s="23">
        <f t="shared" si="0"/>
        <v>2.2867000000000002</v>
      </c>
      <c r="H8" s="58"/>
    </row>
    <row r="9" spans="1:8" s="18" customFormat="1" ht="20.25" thickBot="1">
      <c r="A9" s="16"/>
      <c r="B9" s="16"/>
      <c r="C9" s="63"/>
      <c r="D9" s="63"/>
      <c r="E9" s="64"/>
      <c r="F9" s="65" t="s">
        <v>6</v>
      </c>
      <c r="G9" s="66">
        <f>SUM(G5:G8)</f>
        <v>4.3215000000000003</v>
      </c>
      <c r="H9" s="59"/>
    </row>
    <row r="10" spans="1:8" s="6" customFormat="1" ht="20.45" customHeight="1" thickTop="1">
      <c r="A10" s="114"/>
      <c r="B10" s="115"/>
      <c r="C10" s="115"/>
      <c r="D10" s="115"/>
      <c r="E10" s="115"/>
      <c r="F10" s="115"/>
      <c r="G10" s="116"/>
      <c r="H10" s="58"/>
    </row>
    <row r="11" spans="1:8" s="6" customFormat="1" ht="23.25">
      <c r="A11" s="103"/>
      <c r="B11" s="104"/>
      <c r="C11" s="104"/>
      <c r="D11" s="104"/>
      <c r="E11" s="104"/>
      <c r="F11" s="104"/>
      <c r="G11" s="105"/>
      <c r="H11" s="58"/>
    </row>
    <row r="12" spans="1:8" s="6" customFormat="1" ht="79.900000000000006" customHeight="1">
      <c r="A12" s="70" t="s">
        <v>0</v>
      </c>
      <c r="B12" s="70" t="s">
        <v>1</v>
      </c>
      <c r="C12" s="71" t="s">
        <v>2</v>
      </c>
      <c r="D12" s="71" t="s">
        <v>3</v>
      </c>
      <c r="E12" s="10" t="s">
        <v>4</v>
      </c>
      <c r="F12" s="14" t="s">
        <v>5</v>
      </c>
      <c r="G12" s="23" t="s">
        <v>8</v>
      </c>
      <c r="H12" s="58"/>
    </row>
    <row r="13" spans="1:8" s="6" customFormat="1" ht="20.45" customHeight="1">
      <c r="A13" s="30">
        <v>5</v>
      </c>
      <c r="B13" s="30">
        <v>129</v>
      </c>
      <c r="C13" s="7">
        <v>3.4809999999999999</v>
      </c>
      <c r="D13" s="111"/>
      <c r="E13" s="112"/>
      <c r="F13" s="112"/>
      <c r="G13" s="113"/>
      <c r="H13" s="58"/>
    </row>
    <row r="14" spans="1:8" s="6" customFormat="1" ht="20.45" customHeight="1">
      <c r="A14" s="109" t="s">
        <v>7</v>
      </c>
      <c r="B14" s="110"/>
      <c r="C14" s="13">
        <v>0.23219999999999999</v>
      </c>
      <c r="D14" s="41">
        <v>0.23219999999999999</v>
      </c>
      <c r="E14" s="42"/>
      <c r="F14" s="97"/>
      <c r="G14" s="28">
        <v>0.23219999999999999</v>
      </c>
      <c r="H14" s="58"/>
    </row>
    <row r="15" spans="1:8" s="6" customFormat="1" ht="20.45" customHeight="1" thickBot="1">
      <c r="A15" s="109" t="s">
        <v>7</v>
      </c>
      <c r="B15" s="110"/>
      <c r="C15" s="13">
        <v>3.2328000000000001</v>
      </c>
      <c r="D15" s="12"/>
      <c r="E15" s="8"/>
      <c r="F15" s="98">
        <f t="shared" ref="F15:F105" si="1">C15/120%</f>
        <v>2.6940000000000004</v>
      </c>
      <c r="G15" s="23">
        <v>2.694</v>
      </c>
      <c r="H15" s="58"/>
    </row>
    <row r="16" spans="1:8" s="18" customFormat="1" ht="21" thickTop="1" thickBot="1">
      <c r="A16" s="16"/>
      <c r="B16" s="16"/>
      <c r="C16" s="11"/>
      <c r="D16" s="11"/>
      <c r="E16" s="17"/>
      <c r="F16" s="26" t="s">
        <v>6</v>
      </c>
      <c r="G16" s="27">
        <f>SUM(G14:G15)</f>
        <v>2.9262000000000001</v>
      </c>
      <c r="H16" s="59"/>
    </row>
    <row r="17" spans="1:8" s="6" customFormat="1" ht="20.45" customHeight="1" thickTop="1">
      <c r="A17" s="114"/>
      <c r="B17" s="115"/>
      <c r="C17" s="115"/>
      <c r="D17" s="115"/>
      <c r="E17" s="115"/>
      <c r="F17" s="115"/>
      <c r="G17" s="116"/>
      <c r="H17" s="58"/>
    </row>
    <row r="18" spans="1:8" s="6" customFormat="1" ht="23.25">
      <c r="A18" s="103"/>
      <c r="B18" s="104"/>
      <c r="C18" s="104"/>
      <c r="D18" s="104"/>
      <c r="E18" s="104"/>
      <c r="F18" s="104"/>
      <c r="G18" s="105"/>
      <c r="H18" s="58"/>
    </row>
    <row r="19" spans="1:8" s="6" customFormat="1" ht="79.900000000000006" customHeight="1">
      <c r="A19" s="70" t="s">
        <v>0</v>
      </c>
      <c r="B19" s="70" t="s">
        <v>1</v>
      </c>
      <c r="C19" s="71" t="s">
        <v>2</v>
      </c>
      <c r="D19" s="71" t="s">
        <v>3</v>
      </c>
      <c r="E19" s="10" t="s">
        <v>4</v>
      </c>
      <c r="F19" s="14" t="s">
        <v>5</v>
      </c>
      <c r="G19" s="23" t="s">
        <v>8</v>
      </c>
      <c r="H19" s="58"/>
    </row>
    <row r="20" spans="1:8" s="6" customFormat="1" ht="20.45" customHeight="1">
      <c r="A20" s="29">
        <v>5</v>
      </c>
      <c r="B20" s="31">
        <v>160</v>
      </c>
      <c r="C20" s="32">
        <v>0.57499999999999996</v>
      </c>
      <c r="D20" s="106"/>
      <c r="E20" s="107"/>
      <c r="F20" s="107"/>
      <c r="G20" s="108"/>
      <c r="H20" s="58"/>
    </row>
    <row r="21" spans="1:8" s="6" customFormat="1" ht="20.45" customHeight="1" thickBot="1">
      <c r="A21" s="109" t="s">
        <v>7</v>
      </c>
      <c r="B21" s="110"/>
      <c r="C21" s="13">
        <v>0.59379999999999999</v>
      </c>
      <c r="D21" s="40">
        <v>0.57499999999999996</v>
      </c>
      <c r="E21" s="15"/>
      <c r="F21" s="95"/>
      <c r="G21" s="28">
        <f>D21</f>
        <v>0.57499999999999996</v>
      </c>
      <c r="H21" s="58"/>
    </row>
    <row r="22" spans="1:8" s="18" customFormat="1" ht="21" thickTop="1" thickBot="1">
      <c r="A22" s="16"/>
      <c r="B22" s="16"/>
      <c r="C22" s="11"/>
      <c r="D22" s="11"/>
      <c r="E22" s="17"/>
      <c r="F22" s="26" t="s">
        <v>6</v>
      </c>
      <c r="G22" s="27">
        <f>SUM(G21:G21)</f>
        <v>0.57499999999999996</v>
      </c>
      <c r="H22" s="59"/>
    </row>
    <row r="23" spans="1:8" s="6" customFormat="1" ht="20.45" customHeight="1" thickTop="1">
      <c r="A23" s="114"/>
      <c r="B23" s="115"/>
      <c r="C23" s="115"/>
      <c r="D23" s="115"/>
      <c r="E23" s="115"/>
      <c r="F23" s="115"/>
      <c r="G23" s="116"/>
      <c r="H23" s="58"/>
    </row>
    <row r="24" spans="1:8" s="6" customFormat="1" ht="23.25">
      <c r="A24" s="103"/>
      <c r="B24" s="104"/>
      <c r="C24" s="104"/>
      <c r="D24" s="104"/>
      <c r="E24" s="104"/>
      <c r="F24" s="104"/>
      <c r="G24" s="105"/>
      <c r="H24" s="58"/>
    </row>
    <row r="25" spans="1:8" s="6" customFormat="1" ht="79.900000000000006" customHeight="1">
      <c r="A25" s="70" t="s">
        <v>0</v>
      </c>
      <c r="B25" s="70" t="s">
        <v>1</v>
      </c>
      <c r="C25" s="71" t="s">
        <v>2</v>
      </c>
      <c r="D25" s="71" t="s">
        <v>3</v>
      </c>
      <c r="E25" s="10" t="s">
        <v>4</v>
      </c>
      <c r="F25" s="14" t="s">
        <v>5</v>
      </c>
      <c r="G25" s="23" t="s">
        <v>8</v>
      </c>
      <c r="H25" s="58"/>
    </row>
    <row r="26" spans="1:8" s="6" customFormat="1" ht="20.45" customHeight="1">
      <c r="A26" s="29">
        <v>9</v>
      </c>
      <c r="B26" s="31">
        <v>27</v>
      </c>
      <c r="C26" s="32">
        <v>1.9239999999999999</v>
      </c>
      <c r="D26" s="123"/>
      <c r="E26" s="124"/>
      <c r="F26" s="124"/>
      <c r="G26" s="125"/>
      <c r="H26" s="58"/>
    </row>
    <row r="27" spans="1:8" s="6" customFormat="1" ht="20.45" customHeight="1">
      <c r="A27" s="109" t="s">
        <v>7</v>
      </c>
      <c r="B27" s="110"/>
      <c r="C27" s="13">
        <v>0.15790000000000001</v>
      </c>
      <c r="D27" s="40"/>
      <c r="E27" s="15">
        <f>C27/2</f>
        <v>7.8950000000000006E-2</v>
      </c>
      <c r="F27" s="95"/>
      <c r="G27" s="28">
        <v>7.9000000000000001E-2</v>
      </c>
      <c r="H27" s="58"/>
    </row>
    <row r="28" spans="1:8" s="6" customFormat="1" ht="20.45" customHeight="1" thickBot="1">
      <c r="A28" s="109" t="s">
        <v>7</v>
      </c>
      <c r="B28" s="110"/>
      <c r="C28" s="13">
        <v>0.80059999999999998</v>
      </c>
      <c r="D28" s="12"/>
      <c r="E28" s="8"/>
      <c r="F28" s="98">
        <f t="shared" ref="F28" si="2">C28/120%</f>
        <v>0.66716666666666669</v>
      </c>
      <c r="G28" s="23">
        <v>0.66720000000000002</v>
      </c>
      <c r="H28" s="58"/>
    </row>
    <row r="29" spans="1:8" s="18" customFormat="1" ht="21" thickTop="1" thickBot="1">
      <c r="A29" s="16"/>
      <c r="B29" s="16"/>
      <c r="C29" s="11"/>
      <c r="D29" s="11"/>
      <c r="E29" s="17"/>
      <c r="F29" s="26" t="s">
        <v>6</v>
      </c>
      <c r="G29" s="27">
        <f>SUM(G27:G28)</f>
        <v>0.74619999999999997</v>
      </c>
      <c r="H29" s="59"/>
    </row>
    <row r="30" spans="1:8" s="6" customFormat="1" ht="20.45" customHeight="1" thickTop="1">
      <c r="A30" s="114"/>
      <c r="B30" s="115"/>
      <c r="C30" s="115"/>
      <c r="D30" s="115"/>
      <c r="E30" s="115"/>
      <c r="F30" s="115"/>
      <c r="G30" s="116"/>
      <c r="H30" s="58"/>
    </row>
    <row r="31" spans="1:8" s="6" customFormat="1" ht="23.25">
      <c r="A31" s="103"/>
      <c r="B31" s="104"/>
      <c r="C31" s="104"/>
      <c r="D31" s="104"/>
      <c r="E31" s="104"/>
      <c r="F31" s="104"/>
      <c r="G31" s="105"/>
      <c r="H31" s="58"/>
    </row>
    <row r="32" spans="1:8" s="6" customFormat="1" ht="79.900000000000006" customHeight="1">
      <c r="A32" s="70" t="s">
        <v>0</v>
      </c>
      <c r="B32" s="70" t="s">
        <v>1</v>
      </c>
      <c r="C32" s="71" t="s">
        <v>2</v>
      </c>
      <c r="D32" s="71" t="s">
        <v>3</v>
      </c>
      <c r="E32" s="10" t="s">
        <v>4</v>
      </c>
      <c r="F32" s="14" t="s">
        <v>5</v>
      </c>
      <c r="G32" s="23" t="s">
        <v>8</v>
      </c>
      <c r="H32" s="58"/>
    </row>
    <row r="33" spans="1:8" s="6" customFormat="1" ht="20.45" customHeight="1">
      <c r="A33" s="29">
        <v>9</v>
      </c>
      <c r="B33" s="31">
        <v>72</v>
      </c>
      <c r="C33" s="32">
        <v>57.042000000000002</v>
      </c>
      <c r="D33" s="123"/>
      <c r="E33" s="124"/>
      <c r="F33" s="124"/>
      <c r="G33" s="125"/>
      <c r="H33" s="58"/>
    </row>
    <row r="34" spans="1:8" s="6" customFormat="1" ht="20.45" customHeight="1">
      <c r="A34" s="109" t="s">
        <v>7</v>
      </c>
      <c r="B34" s="110"/>
      <c r="C34" s="13">
        <v>30.139700000000001</v>
      </c>
      <c r="D34" s="40">
        <v>30.139700000000001</v>
      </c>
      <c r="E34" s="15"/>
      <c r="F34" s="95"/>
      <c r="G34" s="23">
        <v>30.139700000000001</v>
      </c>
      <c r="H34" s="58"/>
    </row>
    <row r="35" spans="1:8" s="6" customFormat="1" ht="20.45" customHeight="1" thickBot="1">
      <c r="A35" s="109" t="s">
        <v>7</v>
      </c>
      <c r="B35" s="110"/>
      <c r="C35" s="13">
        <v>23.8462</v>
      </c>
      <c r="D35" s="12"/>
      <c r="E35" s="8"/>
      <c r="F35" s="98">
        <f t="shared" ref="F35" si="3">C35/120%</f>
        <v>19.871833333333335</v>
      </c>
      <c r="G35" s="23">
        <v>19.8718</v>
      </c>
      <c r="H35" s="58"/>
    </row>
    <row r="36" spans="1:8" s="18" customFormat="1" ht="21" thickTop="1" thickBot="1">
      <c r="A36" s="16"/>
      <c r="B36" s="16"/>
      <c r="C36" s="11"/>
      <c r="D36" s="11"/>
      <c r="E36" s="17"/>
      <c r="F36" s="26" t="s">
        <v>6</v>
      </c>
      <c r="G36" s="27">
        <f>SUM(G34:G35)</f>
        <v>50.011499999999998</v>
      </c>
      <c r="H36" s="59"/>
    </row>
    <row r="37" spans="1:8" s="6" customFormat="1" ht="20.45" customHeight="1" thickTop="1">
      <c r="A37" s="114"/>
      <c r="B37" s="115"/>
      <c r="C37" s="115"/>
      <c r="D37" s="115"/>
      <c r="E37" s="115"/>
      <c r="F37" s="115"/>
      <c r="G37" s="116"/>
      <c r="H37" s="58"/>
    </row>
    <row r="38" spans="1:8" s="6" customFormat="1" ht="23.25">
      <c r="A38" s="103"/>
      <c r="B38" s="104"/>
      <c r="C38" s="104"/>
      <c r="D38" s="104"/>
      <c r="E38" s="104"/>
      <c r="F38" s="104"/>
      <c r="G38" s="105"/>
      <c r="H38" s="58"/>
    </row>
    <row r="39" spans="1:8" s="6" customFormat="1" ht="79.900000000000006" customHeight="1">
      <c r="A39" s="70" t="s">
        <v>0</v>
      </c>
      <c r="B39" s="70" t="s">
        <v>1</v>
      </c>
      <c r="C39" s="71" t="s">
        <v>2</v>
      </c>
      <c r="D39" s="71" t="s">
        <v>3</v>
      </c>
      <c r="E39" s="10" t="s">
        <v>4</v>
      </c>
      <c r="F39" s="14" t="s">
        <v>5</v>
      </c>
      <c r="G39" s="23" t="s">
        <v>8</v>
      </c>
      <c r="H39" s="58"/>
    </row>
    <row r="40" spans="1:8" s="6" customFormat="1" ht="20.45" customHeight="1">
      <c r="A40" s="29">
        <v>10</v>
      </c>
      <c r="B40" s="31">
        <v>1</v>
      </c>
      <c r="C40" s="32">
        <v>34.630000000000003</v>
      </c>
      <c r="D40" s="123"/>
      <c r="E40" s="124"/>
      <c r="F40" s="124"/>
      <c r="G40" s="125"/>
      <c r="H40" s="58"/>
    </row>
    <row r="41" spans="1:8" s="6" customFormat="1" ht="20.45" customHeight="1">
      <c r="A41" s="109" t="s">
        <v>7</v>
      </c>
      <c r="B41" s="110"/>
      <c r="C41" s="13">
        <v>2.0384000000000002</v>
      </c>
      <c r="D41" s="40">
        <v>2.0384000000000002</v>
      </c>
      <c r="E41" s="15"/>
      <c r="F41" s="95"/>
      <c r="G41" s="28">
        <f>D41</f>
        <v>2.0384000000000002</v>
      </c>
      <c r="H41" s="58"/>
    </row>
    <row r="42" spans="1:8" s="6" customFormat="1" ht="20.45" customHeight="1">
      <c r="A42" s="109" t="s">
        <v>7</v>
      </c>
      <c r="B42" s="110"/>
      <c r="C42" s="13">
        <v>21.315899999999999</v>
      </c>
      <c r="D42" s="12">
        <v>21.315899999999999</v>
      </c>
      <c r="E42" s="8"/>
      <c r="F42" s="98"/>
      <c r="G42" s="23">
        <f>D42</f>
        <v>21.315899999999999</v>
      </c>
      <c r="H42" s="58"/>
    </row>
    <row r="43" spans="1:8" s="6" customFormat="1" ht="20.45" customHeight="1" thickBot="1">
      <c r="A43" s="109" t="s">
        <v>7</v>
      </c>
      <c r="B43" s="110"/>
      <c r="C43" s="13">
        <v>4.0392000000000001</v>
      </c>
      <c r="D43" s="12"/>
      <c r="E43" s="67">
        <f>C43/2</f>
        <v>2.0196000000000001</v>
      </c>
      <c r="F43" s="98"/>
      <c r="G43" s="23">
        <f>E43</f>
        <v>2.0196000000000001</v>
      </c>
      <c r="H43" s="58"/>
    </row>
    <row r="44" spans="1:8" s="18" customFormat="1" ht="21" thickTop="1" thickBot="1">
      <c r="A44" s="16"/>
      <c r="B44" s="16"/>
      <c r="C44" s="11"/>
      <c r="D44" s="11"/>
      <c r="E44" s="17"/>
      <c r="F44" s="26" t="s">
        <v>6</v>
      </c>
      <c r="G44" s="27">
        <f>SUM(G41:G43)</f>
        <v>25.373899999999999</v>
      </c>
      <c r="H44" s="59"/>
    </row>
    <row r="45" spans="1:8" s="6" customFormat="1" ht="20.45" customHeight="1" thickTop="1">
      <c r="A45" s="114"/>
      <c r="B45" s="115"/>
      <c r="C45" s="115"/>
      <c r="D45" s="115"/>
      <c r="E45" s="115"/>
      <c r="F45" s="115"/>
      <c r="G45" s="116"/>
      <c r="H45" s="58"/>
    </row>
    <row r="46" spans="1:8" s="6" customFormat="1" ht="23.25">
      <c r="A46" s="103"/>
      <c r="B46" s="104"/>
      <c r="C46" s="104"/>
      <c r="D46" s="104"/>
      <c r="E46" s="104"/>
      <c r="F46" s="104"/>
      <c r="G46" s="105"/>
      <c r="H46" s="58"/>
    </row>
    <row r="47" spans="1:8" s="6" customFormat="1" ht="79.900000000000006" customHeight="1">
      <c r="A47" s="70" t="s">
        <v>0</v>
      </c>
      <c r="B47" s="70" t="s">
        <v>1</v>
      </c>
      <c r="C47" s="71" t="s">
        <v>2</v>
      </c>
      <c r="D47" s="71" t="s">
        <v>3</v>
      </c>
      <c r="E47" s="10" t="s">
        <v>4</v>
      </c>
      <c r="F47" s="14" t="s">
        <v>5</v>
      </c>
      <c r="G47" s="23" t="s">
        <v>8</v>
      </c>
      <c r="H47" s="58"/>
    </row>
    <row r="48" spans="1:8" s="6" customFormat="1" ht="20.45" customHeight="1">
      <c r="A48" s="29">
        <v>10</v>
      </c>
      <c r="B48" s="31">
        <v>5</v>
      </c>
      <c r="C48" s="32">
        <v>0.67800000000000005</v>
      </c>
      <c r="D48" s="123"/>
      <c r="E48" s="124"/>
      <c r="F48" s="124"/>
      <c r="G48" s="125"/>
      <c r="H48" s="58"/>
    </row>
    <row r="49" spans="1:8" s="6" customFormat="1" ht="20.45" customHeight="1" thickBot="1">
      <c r="A49" s="109" t="s">
        <v>7</v>
      </c>
      <c r="B49" s="110"/>
      <c r="C49" s="13">
        <v>0.61870000000000003</v>
      </c>
      <c r="D49" s="40">
        <v>0.61870000000000003</v>
      </c>
      <c r="E49" s="15"/>
      <c r="F49" s="95"/>
      <c r="G49" s="28">
        <f>SUM(D49:F49)</f>
        <v>0.61870000000000003</v>
      </c>
      <c r="H49" s="58"/>
    </row>
    <row r="50" spans="1:8" s="18" customFormat="1" ht="21" thickTop="1" thickBot="1">
      <c r="A50" s="16"/>
      <c r="B50" s="16"/>
      <c r="C50" s="11"/>
      <c r="D50" s="11"/>
      <c r="E50" s="17"/>
      <c r="F50" s="26" t="s">
        <v>6</v>
      </c>
      <c r="G50" s="27">
        <f>SUM(G49:G49)</f>
        <v>0.61870000000000003</v>
      </c>
      <c r="H50" s="59"/>
    </row>
    <row r="51" spans="1:8" s="6" customFormat="1" ht="20.45" customHeight="1" thickTop="1">
      <c r="A51" s="114"/>
      <c r="B51" s="115"/>
      <c r="C51" s="115"/>
      <c r="D51" s="115"/>
      <c r="E51" s="115"/>
      <c r="F51" s="115"/>
      <c r="G51" s="116"/>
      <c r="H51" s="58"/>
    </row>
    <row r="52" spans="1:8" s="6" customFormat="1" ht="23.25">
      <c r="A52" s="103"/>
      <c r="B52" s="104"/>
      <c r="C52" s="104"/>
      <c r="D52" s="104"/>
      <c r="E52" s="104"/>
      <c r="F52" s="104"/>
      <c r="G52" s="105"/>
      <c r="H52" s="58"/>
    </row>
    <row r="53" spans="1:8" s="6" customFormat="1" ht="79.900000000000006" customHeight="1">
      <c r="A53" s="70" t="s">
        <v>0</v>
      </c>
      <c r="B53" s="70" t="s">
        <v>1</v>
      </c>
      <c r="C53" s="71" t="s">
        <v>2</v>
      </c>
      <c r="D53" s="71" t="s">
        <v>3</v>
      </c>
      <c r="E53" s="10" t="s">
        <v>4</v>
      </c>
      <c r="F53" s="14" t="s">
        <v>5</v>
      </c>
      <c r="G53" s="23" t="s">
        <v>8</v>
      </c>
      <c r="H53" s="58"/>
    </row>
    <row r="54" spans="1:8" s="6" customFormat="1" ht="20.45" customHeight="1">
      <c r="A54" s="29">
        <v>10</v>
      </c>
      <c r="B54" s="31">
        <v>21</v>
      </c>
      <c r="C54" s="32">
        <v>13.395</v>
      </c>
      <c r="D54" s="123"/>
      <c r="E54" s="124"/>
      <c r="F54" s="124"/>
      <c r="G54" s="125"/>
      <c r="H54" s="58"/>
    </row>
    <row r="55" spans="1:8" s="6" customFormat="1" ht="20.45" customHeight="1">
      <c r="A55" s="109" t="s">
        <v>7</v>
      </c>
      <c r="B55" s="110"/>
      <c r="C55" s="13">
        <v>0.27539999999999998</v>
      </c>
      <c r="D55" s="40">
        <v>0.27539999999999998</v>
      </c>
      <c r="E55" s="15"/>
      <c r="F55" s="95"/>
      <c r="G55" s="28">
        <f>D55</f>
        <v>0.27539999999999998</v>
      </c>
      <c r="H55" s="58"/>
    </row>
    <row r="56" spans="1:8" s="6" customFormat="1" ht="20.45" customHeight="1">
      <c r="A56" s="109" t="s">
        <v>7</v>
      </c>
      <c r="B56" s="110"/>
      <c r="C56" s="13">
        <v>1.8427</v>
      </c>
      <c r="D56" s="12">
        <v>1.8427</v>
      </c>
      <c r="E56" s="8"/>
      <c r="F56" s="98"/>
      <c r="G56" s="28">
        <f t="shared" ref="G56:G57" si="4">D56</f>
        <v>1.8427</v>
      </c>
      <c r="H56" s="58"/>
    </row>
    <row r="57" spans="1:8" s="6" customFormat="1" ht="20.45" customHeight="1" thickBot="1">
      <c r="A57" s="109" t="s">
        <v>7</v>
      </c>
      <c r="B57" s="110"/>
      <c r="C57" s="13">
        <v>10.0578</v>
      </c>
      <c r="D57" s="12">
        <v>10.0578</v>
      </c>
      <c r="E57" s="8"/>
      <c r="F57" s="98"/>
      <c r="G57" s="28">
        <f t="shared" si="4"/>
        <v>10.0578</v>
      </c>
      <c r="H57" s="58"/>
    </row>
    <row r="58" spans="1:8" s="18" customFormat="1" ht="21" thickTop="1" thickBot="1">
      <c r="A58" s="16"/>
      <c r="B58" s="16"/>
      <c r="C58" s="11"/>
      <c r="D58" s="11"/>
      <c r="E58" s="17"/>
      <c r="F58" s="26" t="s">
        <v>6</v>
      </c>
      <c r="G58" s="27">
        <f>SUM(G55:G57)</f>
        <v>12.1759</v>
      </c>
      <c r="H58" s="59"/>
    </row>
    <row r="59" spans="1:8" s="6" customFormat="1" ht="20.45" customHeight="1" thickTop="1">
      <c r="A59" s="114"/>
      <c r="B59" s="115"/>
      <c r="C59" s="115"/>
      <c r="D59" s="115"/>
      <c r="E59" s="115"/>
      <c r="F59" s="115"/>
      <c r="G59" s="116"/>
      <c r="H59" s="58"/>
    </row>
    <row r="60" spans="1:8" s="6" customFormat="1" ht="23.25">
      <c r="A60" s="103"/>
      <c r="B60" s="104"/>
      <c r="C60" s="104"/>
      <c r="D60" s="104"/>
      <c r="E60" s="104"/>
      <c r="F60" s="104"/>
      <c r="G60" s="105"/>
      <c r="H60" s="58"/>
    </row>
    <row r="61" spans="1:8" s="6" customFormat="1" ht="79.900000000000006" customHeight="1">
      <c r="A61" s="70" t="s">
        <v>0</v>
      </c>
      <c r="B61" s="70" t="s">
        <v>1</v>
      </c>
      <c r="C61" s="71" t="s">
        <v>2</v>
      </c>
      <c r="D61" s="71" t="s">
        <v>3</v>
      </c>
      <c r="E61" s="10" t="s">
        <v>4</v>
      </c>
      <c r="F61" s="14" t="s">
        <v>5</v>
      </c>
      <c r="G61" s="23" t="s">
        <v>8</v>
      </c>
      <c r="H61" s="58"/>
    </row>
    <row r="62" spans="1:8" s="6" customFormat="1" ht="20.45" customHeight="1">
      <c r="A62" s="29">
        <v>14</v>
      </c>
      <c r="B62" s="31">
        <v>50</v>
      </c>
      <c r="C62" s="32">
        <v>56.408000000000001</v>
      </c>
      <c r="D62" s="123"/>
      <c r="E62" s="124"/>
      <c r="F62" s="124"/>
      <c r="G62" s="125"/>
      <c r="H62" s="58"/>
    </row>
    <row r="63" spans="1:8" s="6" customFormat="1" ht="20.45" customHeight="1">
      <c r="A63" s="109" t="s">
        <v>7</v>
      </c>
      <c r="B63" s="110"/>
      <c r="C63" s="13">
        <v>2.5895000000000001</v>
      </c>
      <c r="D63" s="40">
        <v>2.5895000000000001</v>
      </c>
      <c r="E63" s="15"/>
      <c r="F63" s="95"/>
      <c r="G63" s="28">
        <f>D63</f>
        <v>2.5895000000000001</v>
      </c>
      <c r="H63" s="58"/>
    </row>
    <row r="64" spans="1:8" s="6" customFormat="1" ht="20.45" customHeight="1">
      <c r="A64" s="109" t="s">
        <v>7</v>
      </c>
      <c r="B64" s="110"/>
      <c r="C64" s="13">
        <v>8.9229000000000003</v>
      </c>
      <c r="D64" s="40">
        <v>8.9229000000000003</v>
      </c>
      <c r="E64" s="15"/>
      <c r="F64" s="95"/>
      <c r="G64" s="28">
        <f>D64</f>
        <v>8.9229000000000003</v>
      </c>
      <c r="H64" s="58"/>
    </row>
    <row r="65" spans="1:8" s="6" customFormat="1" ht="20.45" customHeight="1">
      <c r="A65" s="109" t="s">
        <v>7</v>
      </c>
      <c r="B65" s="110"/>
      <c r="C65" s="13">
        <v>4.5221999999999998</v>
      </c>
      <c r="D65" s="12"/>
      <c r="E65" s="8">
        <f>C65/2</f>
        <v>2.2610999999999999</v>
      </c>
      <c r="F65" s="98"/>
      <c r="G65" s="23">
        <f>E65</f>
        <v>2.2610999999999999</v>
      </c>
      <c r="H65" s="58"/>
    </row>
    <row r="66" spans="1:8" s="6" customFormat="1" ht="20.45" customHeight="1">
      <c r="A66" s="109" t="s">
        <v>7</v>
      </c>
      <c r="B66" s="110"/>
      <c r="C66" s="13">
        <v>1.7337</v>
      </c>
      <c r="D66" s="12"/>
      <c r="E66" s="8"/>
      <c r="F66" s="98">
        <f>C66/120%</f>
        <v>1.44475</v>
      </c>
      <c r="G66" s="23">
        <f>F66</f>
        <v>1.44475</v>
      </c>
      <c r="H66" s="58"/>
    </row>
    <row r="67" spans="1:8" s="6" customFormat="1" ht="20.45" customHeight="1" thickBot="1">
      <c r="A67" s="109" t="s">
        <v>7</v>
      </c>
      <c r="B67" s="110"/>
      <c r="C67" s="13">
        <v>30.182400000000001</v>
      </c>
      <c r="D67" s="12"/>
      <c r="E67" s="8"/>
      <c r="F67" s="98">
        <f>C67/120%</f>
        <v>25.152000000000001</v>
      </c>
      <c r="G67" s="23">
        <f>F67</f>
        <v>25.152000000000001</v>
      </c>
      <c r="H67" s="58"/>
    </row>
    <row r="68" spans="1:8" s="18" customFormat="1" ht="21" thickTop="1" thickBot="1">
      <c r="A68" s="16"/>
      <c r="B68" s="16"/>
      <c r="C68" s="11"/>
      <c r="D68" s="11"/>
      <c r="E68" s="17"/>
      <c r="F68" s="26" t="s">
        <v>6</v>
      </c>
      <c r="G68" s="27">
        <f>SUM(G63:G67)</f>
        <v>40.370249999999999</v>
      </c>
      <c r="H68" s="59"/>
    </row>
    <row r="69" spans="1:8" s="6" customFormat="1" ht="20.45" customHeight="1" thickTop="1">
      <c r="A69" s="114"/>
      <c r="B69" s="115"/>
      <c r="C69" s="115"/>
      <c r="D69" s="115"/>
      <c r="E69" s="115"/>
      <c r="F69" s="115"/>
      <c r="G69" s="116"/>
      <c r="H69" s="58"/>
    </row>
    <row r="70" spans="1:8" s="6" customFormat="1" ht="23.25">
      <c r="A70" s="103"/>
      <c r="B70" s="104"/>
      <c r="C70" s="104"/>
      <c r="D70" s="104"/>
      <c r="E70" s="104"/>
      <c r="F70" s="104"/>
      <c r="G70" s="105"/>
      <c r="H70" s="58"/>
    </row>
    <row r="71" spans="1:8" s="6" customFormat="1" ht="79.900000000000006" customHeight="1">
      <c r="A71" s="70" t="s">
        <v>0</v>
      </c>
      <c r="B71" s="70" t="s">
        <v>1</v>
      </c>
      <c r="C71" s="71" t="s">
        <v>2</v>
      </c>
      <c r="D71" s="71" t="s">
        <v>3</v>
      </c>
      <c r="E71" s="10" t="s">
        <v>4</v>
      </c>
      <c r="F71" s="14" t="s">
        <v>5</v>
      </c>
      <c r="G71" s="23" t="s">
        <v>8</v>
      </c>
      <c r="H71" s="58"/>
    </row>
    <row r="72" spans="1:8" s="6" customFormat="1" ht="20.45" customHeight="1">
      <c r="A72" s="30">
        <v>16</v>
      </c>
      <c r="B72" s="30">
        <v>1</v>
      </c>
      <c r="C72" s="7">
        <v>5.3390000000000004</v>
      </c>
      <c r="D72" s="111"/>
      <c r="E72" s="112"/>
      <c r="F72" s="112"/>
      <c r="G72" s="113"/>
      <c r="H72" s="58"/>
    </row>
    <row r="73" spans="1:8" s="6" customFormat="1" ht="20.45" customHeight="1">
      <c r="A73" s="109" t="s">
        <v>7</v>
      </c>
      <c r="B73" s="110"/>
      <c r="C73" s="13">
        <v>0.16719999999999999</v>
      </c>
      <c r="D73" s="62">
        <v>0.16719999999999999</v>
      </c>
      <c r="E73" s="42"/>
      <c r="F73" s="97"/>
      <c r="G73" s="28">
        <v>0.16719999999999999</v>
      </c>
      <c r="H73" s="58"/>
    </row>
    <row r="74" spans="1:8" s="6" customFormat="1" ht="20.45" customHeight="1" thickBot="1">
      <c r="A74" s="109" t="s">
        <v>7</v>
      </c>
      <c r="B74" s="110"/>
      <c r="C74" s="13">
        <v>4.5712999999999999</v>
      </c>
      <c r="D74" s="117" t="s">
        <v>9</v>
      </c>
      <c r="E74" s="118"/>
      <c r="F74" s="119"/>
      <c r="G74" s="23">
        <v>0</v>
      </c>
      <c r="H74" s="58"/>
    </row>
    <row r="75" spans="1:8" s="18" customFormat="1" ht="21" thickTop="1" thickBot="1">
      <c r="A75" s="16"/>
      <c r="B75" s="16"/>
      <c r="C75" s="11"/>
      <c r="D75" s="11"/>
      <c r="E75" s="17"/>
      <c r="F75" s="26" t="s">
        <v>6</v>
      </c>
      <c r="G75" s="27">
        <f>SUM(G73:G74)</f>
        <v>0.16719999999999999</v>
      </c>
      <c r="H75" s="59"/>
    </row>
    <row r="76" spans="1:8" s="6" customFormat="1" ht="20.45" customHeight="1" thickTop="1">
      <c r="A76" s="114"/>
      <c r="B76" s="115"/>
      <c r="C76" s="115"/>
      <c r="D76" s="115"/>
      <c r="E76" s="115"/>
      <c r="F76" s="115"/>
      <c r="G76" s="116"/>
      <c r="H76" s="58"/>
    </row>
    <row r="77" spans="1:8" s="6" customFormat="1" ht="23.25">
      <c r="A77" s="103"/>
      <c r="B77" s="104"/>
      <c r="C77" s="104"/>
      <c r="D77" s="104"/>
      <c r="E77" s="104"/>
      <c r="F77" s="104"/>
      <c r="G77" s="105"/>
      <c r="H77" s="58"/>
    </row>
    <row r="78" spans="1:8" s="6" customFormat="1" ht="79.900000000000006" customHeight="1">
      <c r="A78" s="70" t="s">
        <v>0</v>
      </c>
      <c r="B78" s="70" t="s">
        <v>1</v>
      </c>
      <c r="C78" s="71" t="s">
        <v>2</v>
      </c>
      <c r="D78" s="71" t="s">
        <v>3</v>
      </c>
      <c r="E78" s="10" t="s">
        <v>4</v>
      </c>
      <c r="F78" s="14" t="s">
        <v>5</v>
      </c>
      <c r="G78" s="23" t="s">
        <v>8</v>
      </c>
      <c r="H78" s="58"/>
    </row>
    <row r="79" spans="1:8" s="6" customFormat="1" ht="20.45" customHeight="1">
      <c r="A79" s="29">
        <v>16</v>
      </c>
      <c r="B79" s="31">
        <v>70</v>
      </c>
      <c r="C79" s="32">
        <v>3.7370000000000001</v>
      </c>
      <c r="D79" s="106"/>
      <c r="E79" s="107"/>
      <c r="F79" s="107"/>
      <c r="G79" s="108"/>
      <c r="H79" s="58"/>
    </row>
    <row r="80" spans="1:8" s="6" customFormat="1" ht="20.45" customHeight="1">
      <c r="A80" s="109" t="s">
        <v>7</v>
      </c>
      <c r="B80" s="110"/>
      <c r="C80" s="13">
        <v>1.0137</v>
      </c>
      <c r="D80" s="12">
        <v>1.0137</v>
      </c>
      <c r="E80" s="15"/>
      <c r="F80" s="99"/>
      <c r="G80" s="28">
        <v>1.0137</v>
      </c>
      <c r="H80" s="58"/>
    </row>
    <row r="81" spans="1:8" s="6" customFormat="1" ht="20.45" customHeight="1" thickBot="1">
      <c r="A81" s="109" t="s">
        <v>7</v>
      </c>
      <c r="B81" s="110"/>
      <c r="C81" s="13">
        <v>2.5729000000000002</v>
      </c>
      <c r="D81" s="117" t="s">
        <v>9</v>
      </c>
      <c r="E81" s="118"/>
      <c r="F81" s="119"/>
      <c r="G81" s="23">
        <v>0</v>
      </c>
      <c r="H81" s="58"/>
    </row>
    <row r="82" spans="1:8" s="18" customFormat="1" ht="21" thickTop="1" thickBot="1">
      <c r="A82" s="16"/>
      <c r="B82" s="16"/>
      <c r="C82" s="11"/>
      <c r="D82" s="11"/>
      <c r="E82" s="17"/>
      <c r="F82" s="26" t="s">
        <v>6</v>
      </c>
      <c r="G82" s="27">
        <f>SUM(G80:G81)</f>
        <v>1.0137</v>
      </c>
      <c r="H82" s="59"/>
    </row>
    <row r="83" spans="1:8" s="6" customFormat="1" ht="20.45" customHeight="1" thickTop="1">
      <c r="A83" s="114"/>
      <c r="B83" s="115"/>
      <c r="C83" s="115"/>
      <c r="D83" s="115"/>
      <c r="E83" s="115"/>
      <c r="F83" s="115"/>
      <c r="G83" s="116"/>
      <c r="H83" s="58"/>
    </row>
    <row r="84" spans="1:8" s="6" customFormat="1" ht="23.25">
      <c r="A84" s="103"/>
      <c r="B84" s="104"/>
      <c r="C84" s="104"/>
      <c r="D84" s="104"/>
      <c r="E84" s="104"/>
      <c r="F84" s="104"/>
      <c r="G84" s="105"/>
      <c r="H84" s="58"/>
    </row>
    <row r="85" spans="1:8" s="6" customFormat="1" ht="79.900000000000006" customHeight="1">
      <c r="A85" s="70" t="s">
        <v>0</v>
      </c>
      <c r="B85" s="70" t="s">
        <v>1</v>
      </c>
      <c r="C85" s="71" t="s">
        <v>2</v>
      </c>
      <c r="D85" s="71" t="s">
        <v>3</v>
      </c>
      <c r="E85" s="10" t="s">
        <v>4</v>
      </c>
      <c r="F85" s="14" t="s">
        <v>5</v>
      </c>
      <c r="G85" s="23" t="s">
        <v>8</v>
      </c>
      <c r="H85" s="58"/>
    </row>
    <row r="86" spans="1:8" s="6" customFormat="1" ht="20.45" customHeight="1">
      <c r="A86" s="29">
        <v>16</v>
      </c>
      <c r="B86" s="31">
        <v>72</v>
      </c>
      <c r="C86" s="32">
        <v>43.774999999999999</v>
      </c>
      <c r="D86" s="106"/>
      <c r="E86" s="107"/>
      <c r="F86" s="107"/>
      <c r="G86" s="108"/>
      <c r="H86" s="58"/>
    </row>
    <row r="87" spans="1:8" s="6" customFormat="1" ht="20.45" customHeight="1" thickBot="1">
      <c r="A87" s="109" t="s">
        <v>7</v>
      </c>
      <c r="B87" s="110"/>
      <c r="C87" s="13">
        <v>20.504999999999999</v>
      </c>
      <c r="D87" s="40"/>
      <c r="E87" s="15"/>
      <c r="F87" s="95">
        <f t="shared" si="1"/>
        <v>17.087499999999999</v>
      </c>
      <c r="G87" s="28">
        <v>17.087499999999999</v>
      </c>
      <c r="H87" s="58"/>
    </row>
    <row r="88" spans="1:8" s="18" customFormat="1" ht="21" thickTop="1" thickBot="1">
      <c r="A88" s="16"/>
      <c r="B88" s="16"/>
      <c r="C88" s="11"/>
      <c r="D88" s="11"/>
      <c r="E88" s="17"/>
      <c r="F88" s="26" t="s">
        <v>6</v>
      </c>
      <c r="G88" s="27">
        <f>SUM(G86:G87)</f>
        <v>17.087499999999999</v>
      </c>
      <c r="H88" s="59"/>
    </row>
    <row r="89" spans="1:8" s="6" customFormat="1" ht="20.45" customHeight="1" thickTop="1">
      <c r="A89" s="114"/>
      <c r="B89" s="115"/>
      <c r="C89" s="115"/>
      <c r="D89" s="115"/>
      <c r="E89" s="115"/>
      <c r="F89" s="115"/>
      <c r="G89" s="116"/>
      <c r="H89" s="58"/>
    </row>
    <row r="90" spans="1:8" s="6" customFormat="1" ht="23.25">
      <c r="A90" s="103"/>
      <c r="B90" s="104"/>
      <c r="C90" s="104"/>
      <c r="D90" s="104"/>
      <c r="E90" s="104"/>
      <c r="F90" s="104"/>
      <c r="G90" s="105"/>
      <c r="H90" s="58"/>
    </row>
    <row r="91" spans="1:8" s="6" customFormat="1" ht="79.900000000000006" customHeight="1">
      <c r="A91" s="70" t="s">
        <v>0</v>
      </c>
      <c r="B91" s="70" t="s">
        <v>1</v>
      </c>
      <c r="C91" s="71" t="s">
        <v>2</v>
      </c>
      <c r="D91" s="71" t="s">
        <v>3</v>
      </c>
      <c r="E91" s="10" t="s">
        <v>4</v>
      </c>
      <c r="F91" s="14" t="s">
        <v>5</v>
      </c>
      <c r="G91" s="23" t="s">
        <v>8</v>
      </c>
      <c r="H91" s="58"/>
    </row>
    <row r="92" spans="1:8" s="6" customFormat="1" ht="20.45" customHeight="1">
      <c r="A92" s="29">
        <v>19</v>
      </c>
      <c r="B92" s="31">
        <v>18</v>
      </c>
      <c r="C92" s="32">
        <v>4.5190000000000001</v>
      </c>
      <c r="D92" s="106"/>
      <c r="E92" s="107"/>
      <c r="F92" s="107"/>
      <c r="G92" s="108"/>
      <c r="H92" s="58"/>
    </row>
    <row r="93" spans="1:8" s="6" customFormat="1" ht="20.45" customHeight="1" thickBot="1">
      <c r="A93" s="109" t="s">
        <v>7</v>
      </c>
      <c r="B93" s="110"/>
      <c r="C93" s="13">
        <v>4.4371</v>
      </c>
      <c r="D93" s="40"/>
      <c r="E93" s="33">
        <f>C93/2</f>
        <v>2.21855</v>
      </c>
      <c r="F93" s="95"/>
      <c r="G93" s="28">
        <v>2.2185999999999999</v>
      </c>
      <c r="H93" s="58"/>
    </row>
    <row r="94" spans="1:8" s="18" customFormat="1" ht="21" thickTop="1" thickBot="1">
      <c r="A94" s="16"/>
      <c r="B94" s="16"/>
      <c r="C94" s="11"/>
      <c r="D94" s="11"/>
      <c r="E94" s="17"/>
      <c r="F94" s="26" t="s">
        <v>6</v>
      </c>
      <c r="G94" s="27">
        <f>SUM(G92:G93)</f>
        <v>2.2185999999999999</v>
      </c>
      <c r="H94" s="59"/>
    </row>
    <row r="95" spans="1:8" s="6" customFormat="1" ht="20.45" customHeight="1" thickTop="1">
      <c r="A95" s="114"/>
      <c r="B95" s="115"/>
      <c r="C95" s="115"/>
      <c r="D95" s="115"/>
      <c r="E95" s="115"/>
      <c r="F95" s="115"/>
      <c r="G95" s="116"/>
      <c r="H95" s="58"/>
    </row>
    <row r="96" spans="1:8" s="6" customFormat="1" ht="23.25">
      <c r="A96" s="103"/>
      <c r="B96" s="104"/>
      <c r="C96" s="104"/>
      <c r="D96" s="104"/>
      <c r="E96" s="104"/>
      <c r="F96" s="104"/>
      <c r="G96" s="105"/>
      <c r="H96" s="58"/>
    </row>
    <row r="97" spans="1:8" s="6" customFormat="1" ht="79.900000000000006" customHeight="1">
      <c r="A97" s="70" t="s">
        <v>0</v>
      </c>
      <c r="B97" s="70" t="s">
        <v>1</v>
      </c>
      <c r="C97" s="71" t="s">
        <v>2</v>
      </c>
      <c r="D97" s="71" t="s">
        <v>3</v>
      </c>
      <c r="E97" s="10" t="s">
        <v>4</v>
      </c>
      <c r="F97" s="14" t="s">
        <v>5</v>
      </c>
      <c r="G97" s="23" t="s">
        <v>8</v>
      </c>
      <c r="H97" s="58"/>
    </row>
    <row r="98" spans="1:8" s="6" customFormat="1" ht="20.45" customHeight="1">
      <c r="A98" s="29">
        <v>19</v>
      </c>
      <c r="B98" s="31">
        <v>48</v>
      </c>
      <c r="C98" s="32">
        <v>3.8340000000000001</v>
      </c>
      <c r="D98" s="106"/>
      <c r="E98" s="107"/>
      <c r="F98" s="107"/>
      <c r="G98" s="108"/>
      <c r="H98" s="58"/>
    </row>
    <row r="99" spans="1:8" s="6" customFormat="1" ht="20.45" customHeight="1" thickBot="1">
      <c r="A99" s="109" t="s">
        <v>7</v>
      </c>
      <c r="B99" s="110"/>
      <c r="C99" s="13">
        <v>1.4476</v>
      </c>
      <c r="D99" s="40"/>
      <c r="E99" s="33">
        <f>C99/2</f>
        <v>0.7238</v>
      </c>
      <c r="F99" s="95"/>
      <c r="G99" s="28">
        <v>0.7238</v>
      </c>
      <c r="H99" s="58"/>
    </row>
    <row r="100" spans="1:8" s="18" customFormat="1" ht="21" thickTop="1" thickBot="1">
      <c r="A100" s="16"/>
      <c r="B100" s="16"/>
      <c r="C100" s="11"/>
      <c r="D100" s="11"/>
      <c r="E100" s="17"/>
      <c r="F100" s="26" t="s">
        <v>6</v>
      </c>
      <c r="G100" s="27">
        <f>SUM(G98:G99)</f>
        <v>0.7238</v>
      </c>
      <c r="H100" s="59"/>
    </row>
    <row r="101" spans="1:8" s="6" customFormat="1" ht="20.45" customHeight="1" thickTop="1">
      <c r="A101" s="114"/>
      <c r="B101" s="115"/>
      <c r="C101" s="115"/>
      <c r="D101" s="115"/>
      <c r="E101" s="115"/>
      <c r="F101" s="115"/>
      <c r="G101" s="116"/>
      <c r="H101" s="58"/>
    </row>
    <row r="102" spans="1:8" s="6" customFormat="1" ht="23.25">
      <c r="A102" s="103"/>
      <c r="B102" s="104"/>
      <c r="C102" s="104"/>
      <c r="D102" s="104"/>
      <c r="E102" s="104"/>
      <c r="F102" s="104"/>
      <c r="G102" s="105"/>
      <c r="H102" s="58"/>
    </row>
    <row r="103" spans="1:8" s="6" customFormat="1" ht="79.900000000000006" customHeight="1">
      <c r="A103" s="70" t="s">
        <v>0</v>
      </c>
      <c r="B103" s="70" t="s">
        <v>1</v>
      </c>
      <c r="C103" s="71" t="s">
        <v>2</v>
      </c>
      <c r="D103" s="71" t="s">
        <v>3</v>
      </c>
      <c r="E103" s="10" t="s">
        <v>4</v>
      </c>
      <c r="F103" s="14" t="s">
        <v>5</v>
      </c>
      <c r="G103" s="23" t="s">
        <v>8</v>
      </c>
      <c r="H103" s="58"/>
    </row>
    <row r="104" spans="1:8" s="6" customFormat="1" ht="20.45" customHeight="1">
      <c r="A104" s="29">
        <v>21</v>
      </c>
      <c r="B104" s="31">
        <v>17</v>
      </c>
      <c r="C104" s="32">
        <v>1.7490000000000001</v>
      </c>
      <c r="D104" s="106"/>
      <c r="E104" s="107"/>
      <c r="F104" s="107"/>
      <c r="G104" s="108"/>
      <c r="H104" s="58"/>
    </row>
    <row r="105" spans="1:8" s="6" customFormat="1" ht="20.45" customHeight="1" thickBot="1">
      <c r="A105" s="109" t="s">
        <v>7</v>
      </c>
      <c r="B105" s="110"/>
      <c r="C105" s="13">
        <v>0.98919999999999997</v>
      </c>
      <c r="D105" s="40"/>
      <c r="E105" s="33"/>
      <c r="F105" s="95">
        <f t="shared" si="1"/>
        <v>0.82433333333333336</v>
      </c>
      <c r="G105" s="28">
        <v>0.82430000000000003</v>
      </c>
      <c r="H105" s="58"/>
    </row>
    <row r="106" spans="1:8" s="18" customFormat="1" ht="21" thickTop="1" thickBot="1">
      <c r="A106" s="16"/>
      <c r="B106" s="16"/>
      <c r="C106" s="11"/>
      <c r="D106" s="11"/>
      <c r="E106" s="17"/>
      <c r="F106" s="26" t="s">
        <v>6</v>
      </c>
      <c r="G106" s="27">
        <f>SUM(G104:G105)</f>
        <v>0.82430000000000003</v>
      </c>
      <c r="H106" s="59"/>
    </row>
    <row r="107" spans="1:8" s="6" customFormat="1" ht="20.45" customHeight="1" thickTop="1">
      <c r="A107" s="114"/>
      <c r="B107" s="115"/>
      <c r="C107" s="115"/>
      <c r="D107" s="115"/>
      <c r="E107" s="115"/>
      <c r="F107" s="115"/>
      <c r="G107" s="116"/>
      <c r="H107" s="58"/>
    </row>
    <row r="108" spans="1:8" s="6" customFormat="1" ht="23.25">
      <c r="A108" s="103"/>
      <c r="B108" s="104"/>
      <c r="C108" s="104"/>
      <c r="D108" s="104"/>
      <c r="E108" s="104"/>
      <c r="F108" s="104"/>
      <c r="G108" s="105"/>
      <c r="H108" s="58"/>
    </row>
    <row r="109" spans="1:8" s="6" customFormat="1" ht="79.900000000000006" customHeight="1">
      <c r="A109" s="70" t="s">
        <v>0</v>
      </c>
      <c r="B109" s="70" t="s">
        <v>1</v>
      </c>
      <c r="C109" s="71" t="s">
        <v>2</v>
      </c>
      <c r="D109" s="71" t="s">
        <v>3</v>
      </c>
      <c r="E109" s="10" t="s">
        <v>4</v>
      </c>
      <c r="F109" s="14" t="s">
        <v>5</v>
      </c>
      <c r="G109" s="23" t="s">
        <v>8</v>
      </c>
      <c r="H109" s="58"/>
    </row>
    <row r="110" spans="1:8" s="6" customFormat="1" ht="20.45" customHeight="1">
      <c r="A110" s="29">
        <v>21</v>
      </c>
      <c r="B110" s="31">
        <v>171</v>
      </c>
      <c r="C110" s="32">
        <v>1.1990000000000001</v>
      </c>
      <c r="D110" s="106"/>
      <c r="E110" s="107"/>
      <c r="F110" s="107"/>
      <c r="G110" s="108"/>
      <c r="H110" s="58"/>
    </row>
    <row r="111" spans="1:8" s="6" customFormat="1" ht="20.45" customHeight="1" thickBot="1">
      <c r="A111" s="109" t="s">
        <v>7</v>
      </c>
      <c r="B111" s="110"/>
      <c r="C111" s="13">
        <v>0.2954</v>
      </c>
      <c r="D111" s="40"/>
      <c r="E111" s="33"/>
      <c r="F111" s="95">
        <f t="shared" ref="F111" si="5">C111/120%</f>
        <v>0.24616666666666667</v>
      </c>
      <c r="G111" s="28">
        <v>0.2462</v>
      </c>
      <c r="H111" s="58"/>
    </row>
    <row r="112" spans="1:8" s="18" customFormat="1" ht="21" thickTop="1" thickBot="1">
      <c r="A112" s="16"/>
      <c r="B112" s="16"/>
      <c r="C112" s="11"/>
      <c r="D112" s="11"/>
      <c r="E112" s="17"/>
      <c r="F112" s="26" t="s">
        <v>6</v>
      </c>
      <c r="G112" s="27">
        <f>SUM(G110:G111)</f>
        <v>0.2462</v>
      </c>
      <c r="H112" s="59"/>
    </row>
    <row r="113" spans="1:8" s="6" customFormat="1" ht="20.45" customHeight="1" thickTop="1">
      <c r="A113" s="114"/>
      <c r="B113" s="115"/>
      <c r="C113" s="115"/>
      <c r="D113" s="115"/>
      <c r="E113" s="115"/>
      <c r="F113" s="115"/>
      <c r="G113" s="116"/>
      <c r="H113" s="58"/>
    </row>
    <row r="114" spans="1:8" s="6" customFormat="1" ht="23.25">
      <c r="A114" s="103"/>
      <c r="B114" s="104"/>
      <c r="C114" s="104"/>
      <c r="D114" s="104"/>
      <c r="E114" s="104"/>
      <c r="F114" s="104"/>
      <c r="G114" s="105"/>
      <c r="H114" s="58"/>
    </row>
    <row r="115" spans="1:8" s="6" customFormat="1" ht="79.900000000000006" customHeight="1">
      <c r="A115" s="70" t="s">
        <v>0</v>
      </c>
      <c r="B115" s="70" t="s">
        <v>1</v>
      </c>
      <c r="C115" s="71" t="s">
        <v>2</v>
      </c>
      <c r="D115" s="71" t="s">
        <v>3</v>
      </c>
      <c r="E115" s="10" t="s">
        <v>4</v>
      </c>
      <c r="F115" s="14" t="s">
        <v>5</v>
      </c>
      <c r="G115" s="23" t="s">
        <v>8</v>
      </c>
      <c r="H115" s="58"/>
    </row>
    <row r="116" spans="1:8" s="6" customFormat="1" ht="20.45" customHeight="1">
      <c r="A116" s="29">
        <v>21</v>
      </c>
      <c r="B116" s="31">
        <v>300</v>
      </c>
      <c r="C116" s="32">
        <v>1.911</v>
      </c>
      <c r="D116" s="106"/>
      <c r="E116" s="107"/>
      <c r="F116" s="107"/>
      <c r="G116" s="108"/>
      <c r="H116" s="58"/>
    </row>
    <row r="117" spans="1:8" s="6" customFormat="1" ht="20.45" customHeight="1">
      <c r="A117" s="109" t="s">
        <v>7</v>
      </c>
      <c r="B117" s="110"/>
      <c r="C117" s="13">
        <v>2.9100000000000001E-2</v>
      </c>
      <c r="D117" s="40">
        <v>2.9100000000000001E-2</v>
      </c>
      <c r="E117" s="33"/>
      <c r="F117" s="95"/>
      <c r="G117" s="28">
        <v>2.9100000000000001E-2</v>
      </c>
      <c r="H117" s="58"/>
    </row>
    <row r="118" spans="1:8" s="6" customFormat="1" ht="20.45" customHeight="1" thickBot="1">
      <c r="A118" s="109" t="s">
        <v>7</v>
      </c>
      <c r="B118" s="110"/>
      <c r="C118" s="13">
        <v>0.88419999999999999</v>
      </c>
      <c r="D118" s="40"/>
      <c r="E118" s="33"/>
      <c r="F118" s="95">
        <f t="shared" ref="F118" si="6">C118/120%</f>
        <v>0.73683333333333334</v>
      </c>
      <c r="G118" s="28">
        <v>0.73680000000000001</v>
      </c>
      <c r="H118" s="58"/>
    </row>
    <row r="119" spans="1:8" s="18" customFormat="1" ht="21" thickTop="1" thickBot="1">
      <c r="A119" s="16"/>
      <c r="B119" s="16"/>
      <c r="C119" s="11"/>
      <c r="D119" s="11"/>
      <c r="E119" s="17"/>
      <c r="F119" s="26" t="s">
        <v>6</v>
      </c>
      <c r="G119" s="27">
        <f>SUM(G117:G118)</f>
        <v>0.76590000000000003</v>
      </c>
      <c r="H119" s="59"/>
    </row>
    <row r="120" spans="1:8" s="6" customFormat="1" ht="20.45" customHeight="1" thickTop="1">
      <c r="A120" s="34"/>
      <c r="B120" s="35"/>
      <c r="C120" s="36"/>
      <c r="D120" s="38"/>
      <c r="E120" s="39"/>
      <c r="F120" s="100"/>
      <c r="G120" s="37"/>
      <c r="H120" s="58"/>
    </row>
    <row r="121" spans="1:8" s="6" customFormat="1" ht="23.25">
      <c r="A121" s="103"/>
      <c r="B121" s="104"/>
      <c r="C121" s="104"/>
      <c r="D121" s="104"/>
      <c r="E121" s="104"/>
      <c r="F121" s="104"/>
      <c r="G121" s="105"/>
      <c r="H121" s="58"/>
    </row>
    <row r="122" spans="1:8" s="6" customFormat="1" ht="79.900000000000006" customHeight="1">
      <c r="A122" s="70" t="s">
        <v>0</v>
      </c>
      <c r="B122" s="70" t="s">
        <v>1</v>
      </c>
      <c r="C122" s="71" t="s">
        <v>2</v>
      </c>
      <c r="D122" s="71" t="s">
        <v>3</v>
      </c>
      <c r="E122" s="10" t="s">
        <v>4</v>
      </c>
      <c r="F122" s="14" t="s">
        <v>5</v>
      </c>
      <c r="G122" s="23" t="s">
        <v>8</v>
      </c>
      <c r="H122" s="58"/>
    </row>
    <row r="123" spans="1:8" s="6" customFormat="1" ht="20.45" customHeight="1">
      <c r="A123" s="29">
        <v>22</v>
      </c>
      <c r="B123" s="31">
        <v>2</v>
      </c>
      <c r="C123" s="32">
        <v>5.2110000000000003</v>
      </c>
      <c r="D123" s="106"/>
      <c r="E123" s="107"/>
      <c r="F123" s="107"/>
      <c r="G123" s="108"/>
      <c r="H123" s="58"/>
    </row>
    <row r="124" spans="1:8" s="6" customFormat="1" ht="20.45" customHeight="1">
      <c r="A124" s="109" t="s">
        <v>7</v>
      </c>
      <c r="B124" s="110"/>
      <c r="C124" s="13">
        <v>0.88929999999999998</v>
      </c>
      <c r="D124" s="40">
        <v>0.88929999999999998</v>
      </c>
      <c r="E124" s="33"/>
      <c r="F124" s="95"/>
      <c r="G124" s="28">
        <v>0.88929999999999998</v>
      </c>
      <c r="H124" s="58"/>
    </row>
    <row r="125" spans="1:8" s="6" customFormat="1" ht="20.45" customHeight="1">
      <c r="A125" s="109" t="s">
        <v>7</v>
      </c>
      <c r="B125" s="110"/>
      <c r="C125" s="13">
        <v>2.4041999999999999</v>
      </c>
      <c r="D125" s="40"/>
      <c r="E125" s="33">
        <f>C125/2</f>
        <v>1.2020999999999999</v>
      </c>
      <c r="F125" s="95"/>
      <c r="G125" s="28">
        <f>D125+E125+F125</f>
        <v>1.2020999999999999</v>
      </c>
      <c r="H125" s="58"/>
    </row>
    <row r="126" spans="1:8" s="6" customFormat="1" ht="20.45" customHeight="1" thickBot="1">
      <c r="A126" s="109" t="s">
        <v>7</v>
      </c>
      <c r="B126" s="110"/>
      <c r="C126" s="13">
        <v>1.9404999999999999</v>
      </c>
      <c r="D126" s="40"/>
      <c r="E126" s="33"/>
      <c r="F126" s="95">
        <f t="shared" ref="F126" si="7">C126/120%</f>
        <v>1.6170833333333332</v>
      </c>
      <c r="G126" s="28">
        <f>D126+E126+F126</f>
        <v>1.6170833333333332</v>
      </c>
      <c r="H126" s="58"/>
    </row>
    <row r="127" spans="1:8" s="18" customFormat="1" ht="21" thickTop="1" thickBot="1">
      <c r="A127" s="16"/>
      <c r="B127" s="16"/>
      <c r="C127" s="11"/>
      <c r="D127" s="11"/>
      <c r="E127" s="17"/>
      <c r="F127" s="26" t="s">
        <v>6</v>
      </c>
      <c r="G127" s="27">
        <f>SUM(G125:G126)</f>
        <v>2.8191833333333332</v>
      </c>
      <c r="H127" s="59"/>
    </row>
    <row r="128" spans="1:8" s="6" customFormat="1" ht="20.45" customHeight="1" thickTop="1">
      <c r="A128" s="114"/>
      <c r="B128" s="115"/>
      <c r="C128" s="115"/>
      <c r="D128" s="115"/>
      <c r="E128" s="115"/>
      <c r="F128" s="115"/>
      <c r="G128" s="116"/>
      <c r="H128" s="58"/>
    </row>
    <row r="129" spans="1:8" s="6" customFormat="1" ht="23.25">
      <c r="A129" s="103"/>
      <c r="B129" s="104"/>
      <c r="C129" s="104"/>
      <c r="D129" s="104"/>
      <c r="E129" s="104"/>
      <c r="F129" s="104"/>
      <c r="G129" s="105"/>
      <c r="H129" s="58"/>
    </row>
    <row r="130" spans="1:8" s="6" customFormat="1" ht="79.900000000000006" customHeight="1">
      <c r="A130" s="70" t="s">
        <v>0</v>
      </c>
      <c r="B130" s="70" t="s">
        <v>1</v>
      </c>
      <c r="C130" s="71" t="s">
        <v>2</v>
      </c>
      <c r="D130" s="71" t="s">
        <v>3</v>
      </c>
      <c r="E130" s="10" t="s">
        <v>4</v>
      </c>
      <c r="F130" s="14" t="s">
        <v>5</v>
      </c>
      <c r="G130" s="23" t="s">
        <v>8</v>
      </c>
      <c r="H130" s="58"/>
    </row>
    <row r="131" spans="1:8" s="6" customFormat="1" ht="20.45" customHeight="1">
      <c r="A131" s="29">
        <v>22</v>
      </c>
      <c r="B131" s="31">
        <v>9</v>
      </c>
      <c r="C131" s="32">
        <v>59.506999999999998</v>
      </c>
      <c r="D131" s="106"/>
      <c r="E131" s="107"/>
      <c r="F131" s="107"/>
      <c r="G131" s="108"/>
      <c r="H131" s="58"/>
    </row>
    <row r="132" spans="1:8" s="6" customFormat="1" ht="20.45" customHeight="1" thickBot="1">
      <c r="A132" s="109" t="s">
        <v>7</v>
      </c>
      <c r="B132" s="110"/>
      <c r="C132" s="13"/>
      <c r="D132" s="40">
        <v>5.3498999999999999</v>
      </c>
      <c r="E132" s="33"/>
      <c r="F132" s="95"/>
      <c r="G132" s="28">
        <f>D132</f>
        <v>5.3498999999999999</v>
      </c>
      <c r="H132" s="58"/>
    </row>
    <row r="133" spans="1:8" s="18" customFormat="1" ht="21" thickTop="1" thickBot="1">
      <c r="A133" s="16"/>
      <c r="B133" s="16"/>
      <c r="C133" s="11"/>
      <c r="D133" s="11"/>
      <c r="E133" s="17"/>
      <c r="F133" s="26" t="s">
        <v>6</v>
      </c>
      <c r="G133" s="27">
        <f>SUM(G132)</f>
        <v>5.3498999999999999</v>
      </c>
      <c r="H133" s="59"/>
    </row>
    <row r="134" spans="1:8" s="6" customFormat="1" ht="20.45" customHeight="1" thickTop="1">
      <c r="A134" s="114"/>
      <c r="B134" s="115"/>
      <c r="C134" s="115"/>
      <c r="D134" s="115"/>
      <c r="E134" s="115"/>
      <c r="F134" s="115"/>
      <c r="G134" s="116"/>
      <c r="H134" s="58"/>
    </row>
    <row r="135" spans="1:8" s="6" customFormat="1" ht="23.25">
      <c r="A135" s="103"/>
      <c r="B135" s="104"/>
      <c r="C135" s="104"/>
      <c r="D135" s="104"/>
      <c r="E135" s="104"/>
      <c r="F135" s="104"/>
      <c r="G135" s="105"/>
      <c r="H135" s="58"/>
    </row>
    <row r="136" spans="1:8" s="6" customFormat="1" ht="79.900000000000006" customHeight="1">
      <c r="A136" s="70" t="s">
        <v>0</v>
      </c>
      <c r="B136" s="70" t="s">
        <v>1</v>
      </c>
      <c r="C136" s="71" t="s">
        <v>2</v>
      </c>
      <c r="D136" s="71" t="s">
        <v>3</v>
      </c>
      <c r="E136" s="10" t="s">
        <v>4</v>
      </c>
      <c r="F136" s="14" t="s">
        <v>5</v>
      </c>
      <c r="G136" s="23" t="s">
        <v>8</v>
      </c>
      <c r="H136" s="58"/>
    </row>
    <row r="137" spans="1:8" s="6" customFormat="1" ht="20.45" customHeight="1">
      <c r="A137" s="29">
        <v>22</v>
      </c>
      <c r="B137" s="31">
        <v>10</v>
      </c>
      <c r="C137" s="32">
        <v>7.9000000000000001E-2</v>
      </c>
      <c r="D137" s="106"/>
      <c r="E137" s="107"/>
      <c r="F137" s="107"/>
      <c r="G137" s="108"/>
      <c r="H137" s="58"/>
    </row>
    <row r="138" spans="1:8" s="6" customFormat="1" ht="20.45" customHeight="1" thickBot="1">
      <c r="A138" s="109" t="s">
        <v>7</v>
      </c>
      <c r="B138" s="110"/>
      <c r="C138" s="13">
        <v>0</v>
      </c>
      <c r="D138" s="40"/>
      <c r="E138" s="33"/>
      <c r="F138" s="95"/>
      <c r="G138" s="28">
        <f>D138</f>
        <v>0</v>
      </c>
      <c r="H138" s="58"/>
    </row>
    <row r="139" spans="1:8" s="18" customFormat="1" ht="21" thickTop="1" thickBot="1">
      <c r="A139" s="16"/>
      <c r="B139" s="16"/>
      <c r="C139" s="11"/>
      <c r="D139" s="11"/>
      <c r="E139" s="17"/>
      <c r="F139" s="26" t="s">
        <v>6</v>
      </c>
      <c r="G139" s="27">
        <v>0</v>
      </c>
      <c r="H139" s="59"/>
    </row>
    <row r="140" spans="1:8" s="6" customFormat="1" ht="20.45" customHeight="1" thickTop="1">
      <c r="A140" s="34"/>
      <c r="B140" s="35"/>
      <c r="C140" s="36"/>
      <c r="D140" s="38"/>
      <c r="E140" s="39"/>
      <c r="F140" s="100"/>
      <c r="G140" s="37"/>
      <c r="H140" s="58"/>
    </row>
    <row r="141" spans="1:8" s="6" customFormat="1" ht="23.25">
      <c r="A141" s="103"/>
      <c r="B141" s="104"/>
      <c r="C141" s="104"/>
      <c r="D141" s="104"/>
      <c r="E141" s="104"/>
      <c r="F141" s="104"/>
      <c r="G141" s="105"/>
      <c r="H141" s="58"/>
    </row>
    <row r="142" spans="1:8" s="6" customFormat="1" ht="79.900000000000006" customHeight="1">
      <c r="A142" s="70" t="s">
        <v>0</v>
      </c>
      <c r="B142" s="70" t="s">
        <v>1</v>
      </c>
      <c r="C142" s="71" t="s">
        <v>2</v>
      </c>
      <c r="D142" s="71" t="s">
        <v>3</v>
      </c>
      <c r="E142" s="10" t="s">
        <v>4</v>
      </c>
      <c r="F142" s="14" t="s">
        <v>5</v>
      </c>
      <c r="G142" s="23" t="s">
        <v>8</v>
      </c>
      <c r="H142" s="58"/>
    </row>
    <row r="143" spans="1:8" s="6" customFormat="1" ht="20.45" customHeight="1">
      <c r="A143" s="29">
        <v>22</v>
      </c>
      <c r="B143" s="31">
        <v>11</v>
      </c>
      <c r="C143" s="32">
        <v>84.472999999999999</v>
      </c>
      <c r="D143" s="106"/>
      <c r="E143" s="107"/>
      <c r="F143" s="107"/>
      <c r="G143" s="108"/>
      <c r="H143" s="58"/>
    </row>
    <row r="144" spans="1:8" s="6" customFormat="1" ht="20.45" customHeight="1" thickBot="1">
      <c r="A144" s="109" t="s">
        <v>7</v>
      </c>
      <c r="B144" s="110"/>
      <c r="C144" s="13">
        <v>7.4454000000000002</v>
      </c>
      <c r="D144" s="40">
        <v>7.4454000000000002</v>
      </c>
      <c r="E144" s="33"/>
      <c r="F144" s="95"/>
      <c r="G144" s="28">
        <f>D144</f>
        <v>7.4454000000000002</v>
      </c>
      <c r="H144" s="58"/>
    </row>
    <row r="145" spans="1:8" s="18" customFormat="1" ht="21" thickTop="1" thickBot="1">
      <c r="A145" s="16"/>
      <c r="B145" s="16"/>
      <c r="C145" s="11"/>
      <c r="D145" s="11"/>
      <c r="E145" s="17"/>
      <c r="F145" s="26" t="s">
        <v>6</v>
      </c>
      <c r="G145" s="27">
        <f>SUM(G144)</f>
        <v>7.4454000000000002</v>
      </c>
      <c r="H145" s="59"/>
    </row>
    <row r="146" spans="1:8" s="6" customFormat="1" ht="20.45" customHeight="1" thickTop="1">
      <c r="A146" s="114"/>
      <c r="B146" s="115"/>
      <c r="C146" s="115"/>
      <c r="D146" s="115"/>
      <c r="E146" s="115"/>
      <c r="F146" s="115"/>
      <c r="G146" s="116"/>
      <c r="H146" s="58"/>
    </row>
    <row r="147" spans="1:8" s="6" customFormat="1" ht="23.25">
      <c r="A147" s="103"/>
      <c r="B147" s="104"/>
      <c r="C147" s="104"/>
      <c r="D147" s="104"/>
      <c r="E147" s="104"/>
      <c r="F147" s="104"/>
      <c r="G147" s="105"/>
      <c r="H147" s="58"/>
    </row>
    <row r="148" spans="1:8" s="6" customFormat="1" ht="79.900000000000006" customHeight="1">
      <c r="A148" s="70" t="s">
        <v>0</v>
      </c>
      <c r="B148" s="70" t="s">
        <v>1</v>
      </c>
      <c r="C148" s="71" t="s">
        <v>2</v>
      </c>
      <c r="D148" s="71" t="s">
        <v>3</v>
      </c>
      <c r="E148" s="10" t="s">
        <v>4</v>
      </c>
      <c r="F148" s="14" t="s">
        <v>5</v>
      </c>
      <c r="G148" s="23" t="s">
        <v>8</v>
      </c>
      <c r="H148" s="58"/>
    </row>
    <row r="149" spans="1:8" s="6" customFormat="1" ht="20.45" customHeight="1">
      <c r="A149" s="29">
        <v>27</v>
      </c>
      <c r="B149" s="31">
        <v>39</v>
      </c>
      <c r="C149" s="32">
        <v>4.0659999999999998</v>
      </c>
      <c r="D149" s="106"/>
      <c r="E149" s="107"/>
      <c r="F149" s="107"/>
      <c r="G149" s="108"/>
      <c r="H149" s="58"/>
    </row>
    <row r="150" spans="1:8" s="6" customFormat="1" ht="20.45" customHeight="1">
      <c r="A150" s="109" t="s">
        <v>7</v>
      </c>
      <c r="B150" s="110"/>
      <c r="C150" s="13">
        <v>0.32619999999999999</v>
      </c>
      <c r="D150" s="40">
        <v>0.32619999999999999</v>
      </c>
      <c r="E150" s="33"/>
      <c r="F150" s="95"/>
      <c r="G150" s="28">
        <v>0.32619999999999999</v>
      </c>
      <c r="H150" s="58"/>
    </row>
    <row r="151" spans="1:8" s="6" customFormat="1" ht="20.45" customHeight="1" thickBot="1">
      <c r="A151" s="109" t="s">
        <v>7</v>
      </c>
      <c r="B151" s="110"/>
      <c r="C151" s="13">
        <v>3.7094999999999998</v>
      </c>
      <c r="D151" s="40"/>
      <c r="E151" s="33">
        <f>C151/2</f>
        <v>1.8547499999999999</v>
      </c>
      <c r="F151" s="95"/>
      <c r="G151" s="28">
        <f>D151+E151+F151</f>
        <v>1.8547499999999999</v>
      </c>
      <c r="H151" s="58"/>
    </row>
    <row r="152" spans="1:8" s="18" customFormat="1" ht="21" thickTop="1" thickBot="1">
      <c r="A152" s="16"/>
      <c r="B152" s="16"/>
      <c r="C152" s="11"/>
      <c r="D152" s="11"/>
      <c r="E152" s="17"/>
      <c r="F152" s="26" t="s">
        <v>6</v>
      </c>
      <c r="G152" s="27">
        <f>SUM(G150:G151)</f>
        <v>2.1809499999999997</v>
      </c>
      <c r="H152" s="59"/>
    </row>
    <row r="153" spans="1:8" s="6" customFormat="1" ht="20.45" customHeight="1" thickTop="1">
      <c r="A153" s="114"/>
      <c r="B153" s="115"/>
      <c r="C153" s="115"/>
      <c r="D153" s="115"/>
      <c r="E153" s="115"/>
      <c r="F153" s="115"/>
      <c r="G153" s="116"/>
      <c r="H153" s="58"/>
    </row>
    <row r="154" spans="1:8" s="6" customFormat="1" ht="23.25">
      <c r="A154" s="103"/>
      <c r="B154" s="104"/>
      <c r="C154" s="104"/>
      <c r="D154" s="104"/>
      <c r="E154" s="104"/>
      <c r="F154" s="104"/>
      <c r="G154" s="105"/>
      <c r="H154" s="58"/>
    </row>
    <row r="155" spans="1:8" s="6" customFormat="1" ht="79.900000000000006" customHeight="1">
      <c r="A155" s="70" t="s">
        <v>0</v>
      </c>
      <c r="B155" s="70" t="s">
        <v>1</v>
      </c>
      <c r="C155" s="71" t="s">
        <v>2</v>
      </c>
      <c r="D155" s="71" t="s">
        <v>3</v>
      </c>
      <c r="E155" s="10" t="s">
        <v>4</v>
      </c>
      <c r="F155" s="14" t="s">
        <v>5</v>
      </c>
      <c r="G155" s="23" t="s">
        <v>8</v>
      </c>
      <c r="H155" s="58"/>
    </row>
    <row r="156" spans="1:8" s="6" customFormat="1" ht="20.45" customHeight="1">
      <c r="A156" s="29">
        <v>27</v>
      </c>
      <c r="B156" s="31">
        <v>85</v>
      </c>
      <c r="C156" s="32">
        <v>1.327</v>
      </c>
      <c r="D156" s="123"/>
      <c r="E156" s="124"/>
      <c r="F156" s="124"/>
      <c r="G156" s="125"/>
      <c r="H156" s="58"/>
    </row>
    <row r="157" spans="1:8" s="6" customFormat="1" ht="20.45" customHeight="1" thickBot="1">
      <c r="A157" s="109" t="s">
        <v>7</v>
      </c>
      <c r="B157" s="110"/>
      <c r="C157" s="13">
        <v>6.0100000000000001E-2</v>
      </c>
      <c r="D157" s="40">
        <v>6.0100000000000001E-2</v>
      </c>
      <c r="E157" s="33"/>
      <c r="F157" s="95"/>
      <c r="G157" s="28">
        <v>6.0100000000000001E-2</v>
      </c>
      <c r="H157" s="58"/>
    </row>
    <row r="158" spans="1:8" s="18" customFormat="1" ht="21" thickTop="1" thickBot="1">
      <c r="A158" s="16"/>
      <c r="B158" s="16"/>
      <c r="C158" s="11"/>
      <c r="D158" s="11"/>
      <c r="E158" s="17"/>
      <c r="F158" s="26" t="s">
        <v>6</v>
      </c>
      <c r="G158" s="27">
        <f>SUM(G156:G157)</f>
        <v>6.0100000000000001E-2</v>
      </c>
      <c r="H158" s="59"/>
    </row>
    <row r="159" spans="1:8" s="6" customFormat="1" ht="20.45" customHeight="1" thickTop="1">
      <c r="A159" s="114"/>
      <c r="B159" s="115"/>
      <c r="C159" s="115"/>
      <c r="D159" s="115"/>
      <c r="E159" s="115"/>
      <c r="F159" s="115"/>
      <c r="G159" s="116"/>
      <c r="H159" s="58"/>
    </row>
    <row r="160" spans="1:8" s="6" customFormat="1" ht="23.25">
      <c r="A160" s="103"/>
      <c r="B160" s="104"/>
      <c r="C160" s="104"/>
      <c r="D160" s="104"/>
      <c r="E160" s="104"/>
      <c r="F160" s="104"/>
      <c r="G160" s="105"/>
      <c r="H160" s="58"/>
    </row>
    <row r="161" spans="1:8" s="6" customFormat="1" ht="79.900000000000006" customHeight="1">
      <c r="A161" s="70" t="s">
        <v>0</v>
      </c>
      <c r="B161" s="70" t="s">
        <v>1</v>
      </c>
      <c r="C161" s="71" t="s">
        <v>2</v>
      </c>
      <c r="D161" s="71" t="s">
        <v>3</v>
      </c>
      <c r="E161" s="10" t="s">
        <v>4</v>
      </c>
      <c r="F161" s="14" t="s">
        <v>5</v>
      </c>
      <c r="G161" s="23" t="s">
        <v>8</v>
      </c>
      <c r="H161" s="58"/>
    </row>
    <row r="162" spans="1:8" s="6" customFormat="1" ht="20.45" customHeight="1">
      <c r="A162" s="29">
        <v>30</v>
      </c>
      <c r="B162" s="31">
        <v>2</v>
      </c>
      <c r="C162" s="32">
        <v>11.419</v>
      </c>
      <c r="D162" s="106"/>
      <c r="E162" s="107"/>
      <c r="F162" s="107"/>
      <c r="G162" s="108"/>
      <c r="H162" s="58"/>
    </row>
    <row r="163" spans="1:8" s="6" customFormat="1" ht="20.45" customHeight="1" thickBot="1">
      <c r="A163" s="109" t="s">
        <v>7</v>
      </c>
      <c r="B163" s="110"/>
      <c r="C163" s="13">
        <v>2.5000000000000001E-3</v>
      </c>
      <c r="D163" s="40"/>
      <c r="E163" s="33"/>
      <c r="F163" s="95">
        <f t="shared" ref="F163" si="8">C163/120%</f>
        <v>2.0833333333333333E-3</v>
      </c>
      <c r="G163" s="28">
        <v>2.0999999999999999E-3</v>
      </c>
      <c r="H163" s="58"/>
    </row>
    <row r="164" spans="1:8" s="18" customFormat="1" ht="21" thickTop="1" thickBot="1">
      <c r="A164" s="16"/>
      <c r="B164" s="16"/>
      <c r="C164" s="11"/>
      <c r="D164" s="11"/>
      <c r="E164" s="17"/>
      <c r="F164" s="26" t="s">
        <v>6</v>
      </c>
      <c r="G164" s="27">
        <f>SUM(G163)</f>
        <v>2.0999999999999999E-3</v>
      </c>
      <c r="H164" s="59"/>
    </row>
    <row r="165" spans="1:8" s="18" customFormat="1" ht="20.25" thickTop="1">
      <c r="A165" s="19"/>
      <c r="B165" s="19"/>
      <c r="C165" s="20"/>
      <c r="D165" s="20"/>
      <c r="E165" s="21"/>
      <c r="F165" s="22"/>
      <c r="G165" s="24"/>
      <c r="H165" s="59"/>
    </row>
  </sheetData>
  <sortState ref="A15:D15">
    <sortCondition ref="B3:B12"/>
  </sortState>
  <mergeCells count="116">
    <mergeCell ref="D162:G162"/>
    <mergeCell ref="A95:G95"/>
    <mergeCell ref="A89:G89"/>
    <mergeCell ref="A107:G107"/>
    <mergeCell ref="A113:G113"/>
    <mergeCell ref="A128:G128"/>
    <mergeCell ref="D98:G98"/>
    <mergeCell ref="D104:G104"/>
    <mergeCell ref="D110:G110"/>
    <mergeCell ref="D116:G116"/>
    <mergeCell ref="D123:G123"/>
    <mergeCell ref="A101:G101"/>
    <mergeCell ref="A93:B93"/>
    <mergeCell ref="D92:G92"/>
    <mergeCell ref="A150:B150"/>
    <mergeCell ref="A132:B132"/>
    <mergeCell ref="A151:B151"/>
    <mergeCell ref="A157:B157"/>
    <mergeCell ref="D156:G156"/>
    <mergeCell ref="A147:G147"/>
    <mergeCell ref="A154:G154"/>
    <mergeCell ref="A160:G160"/>
    <mergeCell ref="A90:G90"/>
    <mergeCell ref="A96:G96"/>
    <mergeCell ref="A31:G31"/>
    <mergeCell ref="A17:G17"/>
    <mergeCell ref="A30:G30"/>
    <mergeCell ref="A37:G37"/>
    <mergeCell ref="A56:B56"/>
    <mergeCell ref="D26:G26"/>
    <mergeCell ref="A21:B21"/>
    <mergeCell ref="A23:G23"/>
    <mergeCell ref="D20:G20"/>
    <mergeCell ref="A41:B41"/>
    <mergeCell ref="A42:B42"/>
    <mergeCell ref="A45:G45"/>
    <mergeCell ref="A49:B49"/>
    <mergeCell ref="A51:G51"/>
    <mergeCell ref="A55:B55"/>
    <mergeCell ref="A18:G18"/>
    <mergeCell ref="A24:G24"/>
    <mergeCell ref="D33:G33"/>
    <mergeCell ref="A38:G38"/>
    <mergeCell ref="A59:G59"/>
    <mergeCell ref="D54:G54"/>
    <mergeCell ref="D48:G48"/>
    <mergeCell ref="D40:G40"/>
    <mergeCell ref="A64:B64"/>
    <mergeCell ref="A43:B43"/>
    <mergeCell ref="A57:B57"/>
    <mergeCell ref="A66:B66"/>
    <mergeCell ref="A63:B63"/>
    <mergeCell ref="A65:B65"/>
    <mergeCell ref="A46:G46"/>
    <mergeCell ref="A52:G52"/>
    <mergeCell ref="A60:G60"/>
    <mergeCell ref="A1:G1"/>
    <mergeCell ref="A11:G11"/>
    <mergeCell ref="A74:B74"/>
    <mergeCell ref="D74:F74"/>
    <mergeCell ref="A163:B163"/>
    <mergeCell ref="A124:B124"/>
    <mergeCell ref="A125:B125"/>
    <mergeCell ref="A126:B126"/>
    <mergeCell ref="A99:B99"/>
    <mergeCell ref="A105:B105"/>
    <mergeCell ref="A111:B111"/>
    <mergeCell ref="A117:B117"/>
    <mergeCell ref="A118:B118"/>
    <mergeCell ref="A134:G134"/>
    <mergeCell ref="A146:G146"/>
    <mergeCell ref="A153:G153"/>
    <mergeCell ref="A159:G159"/>
    <mergeCell ref="D149:G149"/>
    <mergeCell ref="A69:G69"/>
    <mergeCell ref="D62:G62"/>
    <mergeCell ref="A27:B27"/>
    <mergeCell ref="A28:B28"/>
    <mergeCell ref="A34:B34"/>
    <mergeCell ref="A35:B35"/>
    <mergeCell ref="A2:G2"/>
    <mergeCell ref="A6:B6"/>
    <mergeCell ref="A14:B14"/>
    <mergeCell ref="A15:B15"/>
    <mergeCell ref="A10:G10"/>
    <mergeCell ref="D13:G13"/>
    <mergeCell ref="A5:B5"/>
    <mergeCell ref="D4:G4"/>
    <mergeCell ref="A7:B7"/>
    <mergeCell ref="A8:B8"/>
    <mergeCell ref="A67:B67"/>
    <mergeCell ref="D72:G72"/>
    <mergeCell ref="D79:G79"/>
    <mergeCell ref="D86:G86"/>
    <mergeCell ref="A76:G76"/>
    <mergeCell ref="A83:G83"/>
    <mergeCell ref="A80:B80"/>
    <mergeCell ref="A81:B81"/>
    <mergeCell ref="D81:F81"/>
    <mergeCell ref="A73:B73"/>
    <mergeCell ref="A77:G77"/>
    <mergeCell ref="A84:G84"/>
    <mergeCell ref="A102:G102"/>
    <mergeCell ref="A70:G70"/>
    <mergeCell ref="D131:G131"/>
    <mergeCell ref="A138:B138"/>
    <mergeCell ref="A144:B144"/>
    <mergeCell ref="D143:G143"/>
    <mergeCell ref="D137:G137"/>
    <mergeCell ref="A141:G141"/>
    <mergeCell ref="A87:B87"/>
    <mergeCell ref="A108:G108"/>
    <mergeCell ref="A114:G114"/>
    <mergeCell ref="A121:G121"/>
    <mergeCell ref="A129:G129"/>
    <mergeCell ref="A135:G1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J33"/>
  <sheetViews>
    <sheetView topLeftCell="A2" workbookViewId="0">
      <selection activeCell="D5" sqref="D5:D29"/>
    </sheetView>
  </sheetViews>
  <sheetFormatPr defaultRowHeight="15"/>
  <cols>
    <col min="1" max="1" width="11.7109375" style="1" customWidth="1"/>
    <col min="2" max="2" width="15" style="1" customWidth="1"/>
    <col min="3" max="3" width="20.140625" style="2" customWidth="1"/>
    <col min="4" max="4" width="22.5703125" style="2" customWidth="1"/>
    <col min="5" max="5" width="20.5703125" style="43" customWidth="1"/>
    <col min="6" max="6" width="46.85546875" customWidth="1"/>
  </cols>
  <sheetData>
    <row r="1" spans="1:10" ht="52.9" customHeight="1">
      <c r="A1" s="134" t="s">
        <v>44</v>
      </c>
      <c r="B1" s="135"/>
      <c r="C1" s="135"/>
      <c r="D1" s="135"/>
      <c r="E1" s="135"/>
      <c r="F1" s="60"/>
      <c r="G1" s="60"/>
      <c r="H1" s="60"/>
      <c r="I1" s="60"/>
      <c r="J1" s="60"/>
    </row>
    <row r="2" spans="1:10" s="6" customFormat="1" ht="49.15" customHeight="1">
      <c r="A2" s="88" t="s">
        <v>0</v>
      </c>
      <c r="B2" s="88" t="s">
        <v>1</v>
      </c>
      <c r="C2" s="89" t="s">
        <v>2</v>
      </c>
      <c r="D2" s="89" t="s">
        <v>23</v>
      </c>
      <c r="E2" s="102" t="s">
        <v>43</v>
      </c>
    </row>
    <row r="3" spans="1:10" s="6" customFormat="1" ht="19.899999999999999" hidden="1" customHeight="1">
      <c r="A3" s="75">
        <v>5</v>
      </c>
      <c r="B3" s="75">
        <v>94</v>
      </c>
      <c r="C3" s="71">
        <v>1.9683999999999999</v>
      </c>
      <c r="D3" s="13">
        <v>1.1552</v>
      </c>
      <c r="E3" s="76" t="s">
        <v>10</v>
      </c>
    </row>
    <row r="4" spans="1:10" s="6" customFormat="1" ht="19.899999999999999" hidden="1" customHeight="1">
      <c r="A4" s="75">
        <v>5</v>
      </c>
      <c r="B4" s="75">
        <v>94</v>
      </c>
      <c r="C4" s="71">
        <v>3.4266000000000001</v>
      </c>
      <c r="D4" s="13">
        <v>3.1663000000000001</v>
      </c>
      <c r="E4" s="76" t="s">
        <v>13</v>
      </c>
    </row>
    <row r="5" spans="1:10" s="6" customFormat="1" ht="19.899999999999999" customHeight="1">
      <c r="A5" s="75">
        <v>5</v>
      </c>
      <c r="B5" s="75">
        <v>129</v>
      </c>
      <c r="C5" s="73">
        <v>3.4809999999999999</v>
      </c>
      <c r="D5" s="13">
        <v>2.9262000000000001</v>
      </c>
      <c r="E5" s="76" t="s">
        <v>11</v>
      </c>
    </row>
    <row r="6" spans="1:10" s="6" customFormat="1" ht="19.899999999999999" hidden="1" customHeight="1">
      <c r="A6" s="75">
        <v>5</v>
      </c>
      <c r="B6" s="75">
        <v>160</v>
      </c>
      <c r="C6" s="72">
        <v>0.57499999999999996</v>
      </c>
      <c r="D6" s="13">
        <v>0.57499999999999996</v>
      </c>
      <c r="E6" s="76" t="s">
        <v>10</v>
      </c>
    </row>
    <row r="7" spans="1:10" s="6" customFormat="1" ht="19.899999999999999" hidden="1" customHeight="1">
      <c r="A7" s="75">
        <v>9</v>
      </c>
      <c r="B7" s="75">
        <v>27</v>
      </c>
      <c r="C7" s="73">
        <v>1.9239999999999999</v>
      </c>
      <c r="D7" s="13">
        <v>0.74619999999999997</v>
      </c>
      <c r="E7" s="76" t="s">
        <v>12</v>
      </c>
    </row>
    <row r="8" spans="1:10" s="6" customFormat="1" ht="19.899999999999999" hidden="1" customHeight="1">
      <c r="A8" s="75">
        <v>9</v>
      </c>
      <c r="B8" s="75">
        <v>72</v>
      </c>
      <c r="C8" s="71">
        <v>24.9693</v>
      </c>
      <c r="D8" s="13">
        <v>21.8918</v>
      </c>
      <c r="E8" s="76" t="s">
        <v>12</v>
      </c>
    </row>
    <row r="9" spans="1:10" s="6" customFormat="1" ht="19.5" hidden="1">
      <c r="A9" s="75">
        <v>9</v>
      </c>
      <c r="B9" s="75">
        <v>72</v>
      </c>
      <c r="C9" s="78">
        <v>28.7408</v>
      </c>
      <c r="D9" s="13">
        <v>25.198399999999999</v>
      </c>
      <c r="E9" s="76" t="s">
        <v>13</v>
      </c>
    </row>
    <row r="10" spans="1:10" s="6" customFormat="1" ht="19.5">
      <c r="A10" s="75">
        <v>9</v>
      </c>
      <c r="B10" s="75">
        <v>72</v>
      </c>
      <c r="C10" s="78">
        <v>3.3319000000000001</v>
      </c>
      <c r="D10" s="13">
        <v>2.9213</v>
      </c>
      <c r="E10" s="76" t="s">
        <v>11</v>
      </c>
    </row>
    <row r="11" spans="1:10" s="6" customFormat="1" ht="19.5" hidden="1">
      <c r="A11" s="75">
        <v>10</v>
      </c>
      <c r="B11" s="75">
        <v>1</v>
      </c>
      <c r="C11" s="72">
        <v>34.630000000000003</v>
      </c>
      <c r="D11" s="13">
        <v>25.373899999999999</v>
      </c>
      <c r="E11" s="76" t="s">
        <v>10</v>
      </c>
    </row>
    <row r="12" spans="1:10" s="6" customFormat="1" ht="19.5" hidden="1">
      <c r="A12" s="75">
        <v>10</v>
      </c>
      <c r="B12" s="75">
        <v>5</v>
      </c>
      <c r="C12" s="72">
        <v>0.67800000000000005</v>
      </c>
      <c r="D12" s="13">
        <v>0.61870000000000003</v>
      </c>
      <c r="E12" s="76" t="s">
        <v>10</v>
      </c>
    </row>
    <row r="13" spans="1:10" s="6" customFormat="1" ht="19.5" hidden="1">
      <c r="A13" s="75">
        <v>10</v>
      </c>
      <c r="B13" s="75">
        <v>21</v>
      </c>
      <c r="C13" s="73">
        <v>13.395</v>
      </c>
      <c r="D13" s="13">
        <v>12.1759</v>
      </c>
      <c r="E13" s="76" t="s">
        <v>10</v>
      </c>
    </row>
    <row r="14" spans="1:10" s="6" customFormat="1" ht="19.5" hidden="1">
      <c r="A14" s="75">
        <v>14</v>
      </c>
      <c r="B14" s="75">
        <v>50</v>
      </c>
      <c r="C14" s="72">
        <v>56.408000000000001</v>
      </c>
      <c r="D14" s="13">
        <v>40.3703</v>
      </c>
      <c r="E14" s="76" t="s">
        <v>10</v>
      </c>
    </row>
    <row r="15" spans="1:10" s="6" customFormat="1" ht="19.5">
      <c r="A15" s="75">
        <v>16</v>
      </c>
      <c r="B15" s="75">
        <v>1</v>
      </c>
      <c r="C15" s="73">
        <v>5.3390000000000004</v>
      </c>
      <c r="D15" s="13">
        <v>0.16719999999999999</v>
      </c>
      <c r="E15" s="76" t="s">
        <v>11</v>
      </c>
    </row>
    <row r="16" spans="1:10" s="6" customFormat="1" ht="19.5">
      <c r="A16" s="75">
        <v>16</v>
      </c>
      <c r="B16" s="75">
        <v>70</v>
      </c>
      <c r="C16" s="73">
        <v>3.7370000000000001</v>
      </c>
      <c r="D16" s="13">
        <v>1.0137</v>
      </c>
      <c r="E16" s="76" t="s">
        <v>11</v>
      </c>
    </row>
    <row r="17" spans="1:5" s="61" customFormat="1" ht="19.5">
      <c r="A17" s="75">
        <v>16</v>
      </c>
      <c r="B17" s="75">
        <v>72</v>
      </c>
      <c r="C17" s="73">
        <v>43.774999999999999</v>
      </c>
      <c r="D17" s="13">
        <v>17.087499999999999</v>
      </c>
      <c r="E17" s="77" t="s">
        <v>11</v>
      </c>
    </row>
    <row r="18" spans="1:5" s="6" customFormat="1" ht="19.5">
      <c r="A18" s="75">
        <v>19</v>
      </c>
      <c r="B18" s="75">
        <v>18</v>
      </c>
      <c r="C18" s="73">
        <v>4.5190000000000001</v>
      </c>
      <c r="D18" s="13">
        <v>2.2185999999999999</v>
      </c>
      <c r="E18" s="76" t="s">
        <v>11</v>
      </c>
    </row>
    <row r="19" spans="1:5" s="6" customFormat="1" ht="19.5">
      <c r="A19" s="75">
        <v>19</v>
      </c>
      <c r="B19" s="75">
        <v>48</v>
      </c>
      <c r="C19" s="73">
        <v>3.8340000000000001</v>
      </c>
      <c r="D19" s="13">
        <v>0.7238</v>
      </c>
      <c r="E19" s="76" t="s">
        <v>11</v>
      </c>
    </row>
    <row r="20" spans="1:5" s="6" customFormat="1" ht="19.5">
      <c r="A20" s="75">
        <v>21</v>
      </c>
      <c r="B20" s="75">
        <v>17</v>
      </c>
      <c r="C20" s="73">
        <v>1.7490000000000001</v>
      </c>
      <c r="D20" s="13">
        <v>0.82430000000000003</v>
      </c>
      <c r="E20" s="76" t="s">
        <v>11</v>
      </c>
    </row>
    <row r="21" spans="1:5" s="6" customFormat="1" ht="19.5">
      <c r="A21" s="75">
        <v>21</v>
      </c>
      <c r="B21" s="75">
        <v>171</v>
      </c>
      <c r="C21" s="73">
        <v>1.1990000000000001</v>
      </c>
      <c r="D21" s="13">
        <v>0.2462</v>
      </c>
      <c r="E21" s="76" t="s">
        <v>11</v>
      </c>
    </row>
    <row r="22" spans="1:5" s="6" customFormat="1" ht="19.5">
      <c r="A22" s="75">
        <v>21</v>
      </c>
      <c r="B22" s="75">
        <v>300</v>
      </c>
      <c r="C22" s="73">
        <v>1.911</v>
      </c>
      <c r="D22" s="13">
        <v>0.76590000000000003</v>
      </c>
      <c r="E22" s="76" t="s">
        <v>11</v>
      </c>
    </row>
    <row r="23" spans="1:5" s="6" customFormat="1" ht="19.5">
      <c r="A23" s="75">
        <v>22</v>
      </c>
      <c r="B23" s="75">
        <v>2</v>
      </c>
      <c r="C23" s="73">
        <v>5.2110000000000003</v>
      </c>
      <c r="D23" s="13">
        <v>2.8191833333333332</v>
      </c>
      <c r="E23" s="76" t="s">
        <v>11</v>
      </c>
    </row>
    <row r="24" spans="1:5" s="6" customFormat="1" ht="19.5" hidden="1">
      <c r="A24" s="75">
        <v>22</v>
      </c>
      <c r="B24" s="75">
        <v>9</v>
      </c>
      <c r="C24" s="73">
        <v>59.506999999999998</v>
      </c>
      <c r="D24" s="13">
        <v>5.3498999999999999</v>
      </c>
      <c r="E24" s="76" t="s">
        <v>13</v>
      </c>
    </row>
    <row r="25" spans="1:5" s="6" customFormat="1" ht="19.5" hidden="1">
      <c r="A25" s="75">
        <v>22</v>
      </c>
      <c r="B25" s="75">
        <v>10</v>
      </c>
      <c r="C25" s="73">
        <v>7.9000000000000001E-2</v>
      </c>
      <c r="D25" s="13">
        <v>0</v>
      </c>
      <c r="E25" s="76" t="s">
        <v>13</v>
      </c>
    </row>
    <row r="26" spans="1:5" s="6" customFormat="1" ht="19.5" hidden="1">
      <c r="A26" s="75">
        <v>22</v>
      </c>
      <c r="B26" s="75">
        <v>11</v>
      </c>
      <c r="C26" s="73">
        <v>84.472999999999999</v>
      </c>
      <c r="D26" s="13">
        <v>7.4454000000000002</v>
      </c>
      <c r="E26" s="76" t="s">
        <v>13</v>
      </c>
    </row>
    <row r="27" spans="1:5" s="6" customFormat="1" ht="19.5">
      <c r="A27" s="75">
        <v>27</v>
      </c>
      <c r="B27" s="75">
        <v>39</v>
      </c>
      <c r="C27" s="73">
        <v>4.0659999999999998</v>
      </c>
      <c r="D27" s="13">
        <v>2.1809499999999997</v>
      </c>
      <c r="E27" s="76" t="s">
        <v>11</v>
      </c>
    </row>
    <row r="28" spans="1:5" s="6" customFormat="1" ht="19.5">
      <c r="A28" s="75">
        <v>27</v>
      </c>
      <c r="B28" s="75">
        <v>85</v>
      </c>
      <c r="C28" s="73">
        <v>1.327</v>
      </c>
      <c r="D28" s="13">
        <v>6.0100000000000001E-2</v>
      </c>
      <c r="E28" s="76" t="s">
        <v>11</v>
      </c>
    </row>
    <row r="29" spans="1:5" s="6" customFormat="1" ht="19.5">
      <c r="A29" s="75">
        <v>30</v>
      </c>
      <c r="B29" s="75">
        <v>2</v>
      </c>
      <c r="C29" s="73">
        <v>11.419</v>
      </c>
      <c r="D29" s="13">
        <v>2.0999999999999999E-3</v>
      </c>
      <c r="E29" s="76" t="s">
        <v>11</v>
      </c>
    </row>
    <row r="30" spans="1:5" s="6" customFormat="1" ht="19.5" hidden="1">
      <c r="A30" s="126" t="s">
        <v>24</v>
      </c>
      <c r="B30" s="127"/>
      <c r="C30" s="128"/>
      <c r="D30" s="132">
        <f>SUM(D3:D29)</f>
        <v>178.02403333333334</v>
      </c>
      <c r="E30" s="74"/>
    </row>
    <row r="31" spans="1:5" s="6" customFormat="1" ht="19.5" hidden="1">
      <c r="A31" s="129"/>
      <c r="B31" s="130"/>
      <c r="C31" s="131"/>
      <c r="D31" s="133"/>
      <c r="E31" s="74"/>
    </row>
    <row r="33" spans="1:5" ht="28.15" customHeight="1">
      <c r="A33" s="90" t="s">
        <v>30</v>
      </c>
      <c r="B33" s="136" t="s">
        <v>37</v>
      </c>
      <c r="C33" s="136"/>
      <c r="D33" s="136"/>
      <c r="E33" s="137"/>
    </row>
  </sheetData>
  <autoFilter ref="A2:E31">
    <filterColumn colId="4">
      <filters>
        <filter val="DI FELICE"/>
      </filters>
    </filterColumn>
  </autoFilter>
  <mergeCells count="4">
    <mergeCell ref="A30:C31"/>
    <mergeCell ref="D30:D31"/>
    <mergeCell ref="A1:E1"/>
    <mergeCell ref="B33:E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G6" sqref="G6"/>
    </sheetView>
  </sheetViews>
  <sheetFormatPr defaultRowHeight="15"/>
  <cols>
    <col min="4" max="4" width="10.5703125" customWidth="1"/>
    <col min="5" max="5" width="10" customWidth="1"/>
    <col min="6" max="6" width="9.5703125" style="1" customWidth="1"/>
    <col min="7" max="7" width="17.28515625" style="43" customWidth="1"/>
    <col min="8" max="8" width="20.85546875" customWidth="1"/>
    <col min="9" max="9" width="14.28515625" customWidth="1"/>
  </cols>
  <sheetData>
    <row r="1" spans="1:15" ht="26.25">
      <c r="A1" s="142" t="s">
        <v>41</v>
      </c>
      <c r="B1" s="142"/>
      <c r="C1" s="142"/>
      <c r="D1" s="142"/>
      <c r="E1" s="142"/>
      <c r="F1" s="142"/>
      <c r="G1" s="142"/>
      <c r="H1" s="142"/>
      <c r="I1" s="142"/>
    </row>
    <row r="2" spans="1:15" s="47" customFormat="1" ht="45.4" customHeight="1">
      <c r="A2" s="143" t="s">
        <v>14</v>
      </c>
      <c r="B2" s="143"/>
      <c r="C2" s="143"/>
      <c r="D2" s="143"/>
      <c r="E2" s="44" t="s">
        <v>15</v>
      </c>
      <c r="F2" s="45" t="s">
        <v>36</v>
      </c>
      <c r="G2" s="46" t="s">
        <v>42</v>
      </c>
      <c r="H2" s="44" t="s">
        <v>16</v>
      </c>
      <c r="I2" s="44" t="s">
        <v>17</v>
      </c>
    </row>
    <row r="3" spans="1:15">
      <c r="A3" s="144" t="s">
        <v>19</v>
      </c>
      <c r="B3" s="144"/>
      <c r="C3" s="144"/>
      <c r="D3" s="144"/>
      <c r="E3" s="48">
        <v>400</v>
      </c>
      <c r="F3" s="49">
        <f>E3-(E3*G14)/100</f>
        <v>228.8</v>
      </c>
      <c r="G3" s="50">
        <f>(F3*0.15)</f>
        <v>34.32</v>
      </c>
      <c r="H3" s="51">
        <f>F3*I16</f>
        <v>549.6696696696697</v>
      </c>
      <c r="I3" s="52"/>
      <c r="K3" s="80"/>
      <c r="L3" s="80"/>
      <c r="M3" s="80"/>
      <c r="N3" s="80"/>
      <c r="O3" s="80"/>
    </row>
    <row r="4" spans="1:15">
      <c r="A4" s="144" t="s">
        <v>20</v>
      </c>
      <c r="B4" s="144"/>
      <c r="C4" s="144"/>
      <c r="D4" s="144"/>
      <c r="E4" s="48">
        <v>490</v>
      </c>
      <c r="F4" s="49">
        <f>E4-(E4*G14)/100</f>
        <v>280.27999999999997</v>
      </c>
      <c r="G4" s="50">
        <f t="shared" ref="G4:G5" si="0">(F4*0.15)</f>
        <v>42.041999999999994</v>
      </c>
      <c r="H4" s="51">
        <f>F4*I16</f>
        <v>673.34534534534532</v>
      </c>
      <c r="I4" s="52"/>
      <c r="J4" s="69"/>
    </row>
    <row r="5" spans="1:15">
      <c r="A5" s="144" t="s">
        <v>21</v>
      </c>
      <c r="B5" s="144"/>
      <c r="C5" s="144"/>
      <c r="D5" s="144"/>
      <c r="E5" s="48">
        <v>250</v>
      </c>
      <c r="F5" s="49">
        <f>E5-(E5*G14)/100</f>
        <v>143</v>
      </c>
      <c r="G5" s="50">
        <f t="shared" si="0"/>
        <v>21.45</v>
      </c>
      <c r="H5" s="51">
        <f>F5*I16</f>
        <v>343.54354354354354</v>
      </c>
      <c r="I5" s="52"/>
      <c r="J5" s="69"/>
    </row>
    <row r="6" spans="1:15">
      <c r="A6" s="144" t="s">
        <v>22</v>
      </c>
      <c r="B6" s="144"/>
      <c r="C6" s="144"/>
      <c r="D6" s="144"/>
      <c r="E6" s="48">
        <v>850</v>
      </c>
      <c r="F6" s="49">
        <f>E6-(E6*G14)/100</f>
        <v>486.2</v>
      </c>
      <c r="G6" s="50">
        <v>80.265500000000003</v>
      </c>
      <c r="H6" s="51">
        <f>F6*I16</f>
        <v>1168.048048048048</v>
      </c>
      <c r="I6" s="52"/>
      <c r="J6" s="69"/>
    </row>
    <row r="7" spans="1:15" ht="15.75">
      <c r="A7" s="139" t="s">
        <v>18</v>
      </c>
      <c r="B7" s="140"/>
      <c r="C7" s="140"/>
      <c r="D7" s="141"/>
      <c r="E7" s="53">
        <f t="shared" ref="E7:G7" si="1">SUM(E3:E6)</f>
        <v>1990</v>
      </c>
      <c r="F7" s="54">
        <f t="shared" si="1"/>
        <v>1138.28</v>
      </c>
      <c r="G7" s="55">
        <f t="shared" si="1"/>
        <v>178.07749999999999</v>
      </c>
      <c r="H7" s="56">
        <f>SUM(H3:H6)</f>
        <v>2734.6066066066069</v>
      </c>
      <c r="I7" s="52"/>
    </row>
    <row r="8" spans="1:15" s="69" customFormat="1" ht="15.75">
      <c r="A8" s="81"/>
      <c r="B8" s="81"/>
      <c r="C8" s="81"/>
      <c r="D8" s="81"/>
      <c r="E8" s="81"/>
      <c r="F8" s="82"/>
      <c r="G8" s="85" t="s">
        <v>29</v>
      </c>
      <c r="H8" s="83"/>
      <c r="I8" s="84"/>
    </row>
    <row r="9" spans="1:15" s="69" customFormat="1" ht="15.75">
      <c r="A9" s="81"/>
      <c r="B9" s="81"/>
      <c r="C9" s="81"/>
      <c r="D9" s="81"/>
      <c r="E9" s="81"/>
      <c r="F9" s="82"/>
      <c r="G9" s="94" t="s">
        <v>40</v>
      </c>
      <c r="H9" s="83"/>
      <c r="I9" s="84"/>
    </row>
    <row r="10" spans="1:15">
      <c r="B10" s="145" t="s">
        <v>34</v>
      </c>
      <c r="C10" s="145"/>
      <c r="D10" s="145"/>
      <c r="H10" s="57"/>
    </row>
    <row r="11" spans="1:15" s="69" customFormat="1">
      <c r="B11" s="87"/>
      <c r="C11" s="87"/>
      <c r="D11" s="87"/>
      <c r="F11" s="1"/>
      <c r="G11" s="68"/>
      <c r="H11" s="57"/>
    </row>
    <row r="12" spans="1:15" s="69" customFormat="1">
      <c r="A12" s="92" t="s">
        <v>39</v>
      </c>
      <c r="B12" s="93"/>
      <c r="C12" s="93"/>
      <c r="D12" s="93"/>
      <c r="E12" s="92"/>
      <c r="F12" s="1"/>
      <c r="G12" s="68"/>
      <c r="H12" s="57"/>
    </row>
    <row r="14" spans="1:15" ht="49.9" customHeight="1">
      <c r="A14" s="149" t="s">
        <v>31</v>
      </c>
      <c r="B14" s="150"/>
      <c r="C14" s="150"/>
      <c r="D14" s="150"/>
      <c r="E14" s="151"/>
      <c r="F14" s="1" t="s">
        <v>32</v>
      </c>
      <c r="G14" s="91">
        <v>42.8</v>
      </c>
      <c r="H14" s="152" t="s">
        <v>33</v>
      </c>
      <c r="I14" s="153"/>
    </row>
    <row r="15" spans="1:15" ht="16.149999999999999" customHeight="1"/>
    <row r="16" spans="1:15" s="69" customFormat="1" ht="48" customHeight="1">
      <c r="A16" s="146" t="s">
        <v>35</v>
      </c>
      <c r="B16" s="147"/>
      <c r="C16" s="147"/>
      <c r="D16" s="148"/>
      <c r="E16" s="1" t="s">
        <v>38</v>
      </c>
      <c r="F16" s="91">
        <v>16</v>
      </c>
      <c r="G16" s="79" t="s">
        <v>26</v>
      </c>
      <c r="H16" s="1" t="s">
        <v>27</v>
      </c>
      <c r="I16" s="86">
        <f>F16/6.66</f>
        <v>2.4024024024024024</v>
      </c>
    </row>
    <row r="17" spans="5:7" s="69" customFormat="1">
      <c r="E17" s="138" t="s">
        <v>28</v>
      </c>
      <c r="F17" s="138"/>
      <c r="G17" s="138"/>
    </row>
  </sheetData>
  <mergeCells count="12">
    <mergeCell ref="E17:G17"/>
    <mergeCell ref="A7:D7"/>
    <mergeCell ref="A1:I1"/>
    <mergeCell ref="A2:D2"/>
    <mergeCell ref="A3:D3"/>
    <mergeCell ref="A4:D4"/>
    <mergeCell ref="A5:D5"/>
    <mergeCell ref="A6:D6"/>
    <mergeCell ref="B10:D10"/>
    <mergeCell ref="A16:D16"/>
    <mergeCell ref="A14:E14"/>
    <mergeCell ref="H14:I14"/>
  </mergeCells>
  <pageMargins left="0.70866141732283461" right="0.7086614173228346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SIAN SAN VITO</vt:lpstr>
      <vt:lpstr>SINTESI PASCOLI 2018</vt:lpstr>
      <vt:lpstr>PROSPETTTO RIPARTIZIONE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FERRO</dc:creator>
  <cp:lastModifiedBy>UTENTE</cp:lastModifiedBy>
  <cp:lastPrinted>2018-12-19T09:48:04Z</cp:lastPrinted>
  <dcterms:created xsi:type="dcterms:W3CDTF">2018-02-22T08:48:53Z</dcterms:created>
  <dcterms:modified xsi:type="dcterms:W3CDTF">2019-03-26T12:35:53Z</dcterms:modified>
</cp:coreProperties>
</file>