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415" windowHeight="5385"/>
  </bookViews>
  <sheets>
    <sheet name="ALLEGATO A2" sheetId="5" r:id="rId1"/>
    <sheet name="ALLEGATO B" sheetId="6" r:id="rId2"/>
  </sheets>
  <definedNames>
    <definedName name="_xlnm.Print_Area" localSheetId="0">'ALLEGATO A2'!$A$1:$H$19</definedName>
    <definedName name="_xlnm.Print_Area" localSheetId="1">'ALLEGATO B'!$A$1:$D$18</definedName>
  </definedNames>
  <calcPr calcId="125725"/>
</workbook>
</file>

<file path=xl/calcChain.xml><?xml version="1.0" encoding="utf-8"?>
<calcChain xmlns="http://schemas.openxmlformats.org/spreadsheetml/2006/main">
  <c r="F15" i="5"/>
  <c r="E15"/>
  <c r="D15"/>
  <c r="D18" i="6"/>
  <c r="C18"/>
  <c r="B18"/>
  <c r="D13" i="5"/>
  <c r="D10"/>
  <c r="F9"/>
  <c r="F11"/>
  <c r="F12" s="1"/>
  <c r="H8"/>
  <c r="E11"/>
  <c r="E12" s="1"/>
  <c r="E9"/>
  <c r="E10" s="1"/>
  <c r="H15" l="1"/>
  <c r="E13"/>
  <c r="F10"/>
  <c r="F13" l="1"/>
  <c r="H13" s="1"/>
  <c r="D14" s="1"/>
  <c r="D16" s="1"/>
  <c r="H9"/>
  <c r="H18" s="1"/>
  <c r="E14" l="1"/>
  <c r="E16" s="1"/>
  <c r="F14"/>
  <c r="F16" s="1"/>
  <c r="H16" l="1"/>
  <c r="H14"/>
  <c r="F17" l="1"/>
  <c r="F18" s="1"/>
  <c r="F19" s="1"/>
  <c r="D17"/>
  <c r="D18" s="1"/>
  <c r="D19" s="1"/>
  <c r="E17"/>
  <c r="E18" s="1"/>
  <c r="H17" l="1"/>
  <c r="E19"/>
  <c r="H19" s="1"/>
</calcChain>
</file>

<file path=xl/sharedStrings.xml><?xml version="1.0" encoding="utf-8"?>
<sst xmlns="http://schemas.openxmlformats.org/spreadsheetml/2006/main" count="65" uniqueCount="51">
  <si>
    <t>D</t>
  </si>
  <si>
    <t>2C (risorse finanziarie)</t>
  </si>
  <si>
    <t>2D (cognizioni necessarie)</t>
  </si>
  <si>
    <t>2E (complessità normativa)</t>
  </si>
  <si>
    <t>3C (responsabilità di procedimento)</t>
  </si>
  <si>
    <t>Area Urbanistica-Edilizia e Patrimonio</t>
  </si>
  <si>
    <t>Area Lavori Pubblici</t>
  </si>
  <si>
    <t>1A (rilevanza strategica della posizione)</t>
  </si>
  <si>
    <t>1B (relazioni con organi esterni e/o interni)</t>
  </si>
  <si>
    <t>1C (supporto alle altre aree)</t>
  </si>
  <si>
    <t>2A (n° personale assegnato)</t>
  </si>
  <si>
    <t>2B (grado di difficoltà gestione pratiche)</t>
  </si>
  <si>
    <t>2F (esigenza progettualità e programmazione)</t>
  </si>
  <si>
    <t>3A (livello di autonomia propositiva e decisionale)</t>
  </si>
  <si>
    <t>3B (esigenza di pronta reperibilità e presenza per urgenze)</t>
  </si>
  <si>
    <t>Categoria del Responsabile</t>
  </si>
  <si>
    <t>Area Amministrava e Contabile</t>
  </si>
  <si>
    <t>-</t>
  </si>
  <si>
    <t>Valore minimo retribuzione P.O. attribuibile ai sensi dei CCNL vigenti</t>
  </si>
  <si>
    <t>€</t>
  </si>
  <si>
    <t>%</t>
  </si>
  <si>
    <t>Tempo di lavoro</t>
  </si>
  <si>
    <t>Valore massimo retribuzione P.O. attribuibile ai sensi dei CCNL vigenti</t>
  </si>
  <si>
    <t>TLav</t>
  </si>
  <si>
    <t>VMaxRPO</t>
  </si>
  <si>
    <t>VMinRPO</t>
  </si>
  <si>
    <t>ΔRPO</t>
  </si>
  <si>
    <t>Delta retribuzione P.O. (VMaxRPO - VMinRPO)</t>
  </si>
  <si>
    <t>Coefficiente di riproporzionamento (max(TLav, 50%))</t>
  </si>
  <si>
    <t>Totale</t>
  </si>
  <si>
    <t>Valore relativo Delta retribuzione P.O. riproporzionato</t>
  </si>
  <si>
    <t>ΔRPORipr</t>
  </si>
  <si>
    <t>CRiprTLav</t>
  </si>
  <si>
    <t>Delta retribuzione P.O. riproporzionato (= ΔRPO x CRiprTLav)</t>
  </si>
  <si>
    <t>VrΔRPORipr</t>
  </si>
  <si>
    <t>Importo complessivo retribuzione P.O.</t>
  </si>
  <si>
    <t>Delta retribuzione P.O. assegnato</t>
  </si>
  <si>
    <t>ΔRPOAss</t>
  </si>
  <si>
    <t>ImpRPOAss</t>
  </si>
  <si>
    <r>
      <t xml:space="preserve">Importo retribuzione P.O. assegnato
</t>
    </r>
    <r>
      <rPr>
        <i/>
        <sz val="11"/>
        <color theme="1"/>
        <rFont val="Arial"/>
        <family val="2"/>
      </rPr>
      <t>(VMinRPO + ΔRPOAss)</t>
    </r>
  </si>
  <si>
    <t>Criteri considerati</t>
  </si>
  <si>
    <t>Punteggio pesatura P.O.</t>
  </si>
  <si>
    <t>PuntPPO</t>
  </si>
  <si>
    <t>VrPuntPPORipr</t>
  </si>
  <si>
    <t>Valore relativo Pentuggio pesatura P.O. riproporzionato</t>
  </si>
  <si>
    <t>SCHEMA DI CALCOLO PER LA DETERMINAZIONE DELLA RETRIBUZIONE P.O.</t>
  </si>
  <si>
    <t>Pentuggio pesatura P.O. riproporzionato</t>
  </si>
  <si>
    <t>ALLEGATO A2</t>
  </si>
  <si>
    <t>ALLEGATO B</t>
  </si>
  <si>
    <t>TABELLA DI PESATURA DELLE P.O.</t>
  </si>
  <si>
    <t>PuntPPORipr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</si>
</sst>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3" fontId="1" fillId="0" borderId="0" xfId="0" applyNumberFormat="1" applyFont="1"/>
    <xf numFmtId="2" fontId="1" fillId="0" borderId="0" xfId="0" applyNumberFormat="1" applyFont="1"/>
    <xf numFmtId="0" fontId="6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" xfId="0" applyNumberFormat="1" applyFont="1" applyFill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vertical="center"/>
    </xf>
    <xf numFmtId="43" fontId="1" fillId="2" borderId="1" xfId="0" applyNumberFormat="1" applyFont="1" applyFill="1" applyBorder="1" applyAlignment="1">
      <alignment vertical="center"/>
    </xf>
    <xf numFmtId="43" fontId="1" fillId="0" borderId="1" xfId="0" applyNumberFormat="1" applyFont="1" applyBorder="1" applyAlignment="1">
      <alignment horizontal="justify" vertical="center"/>
    </xf>
    <xf numFmtId="4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43" fontId="7" fillId="0" borderId="1" xfId="0" applyNumberFormat="1" applyFont="1" applyBorder="1" applyAlignment="1">
      <alignment vertical="center"/>
    </xf>
    <xf numFmtId="43" fontId="7" fillId="0" borderId="1" xfId="0" applyNumberFormat="1" applyFont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zoomScale="90" zoomScaleNormal="90" workbookViewId="0">
      <selection activeCell="H7" sqref="H7"/>
    </sheetView>
  </sheetViews>
  <sheetFormatPr defaultRowHeight="14.25"/>
  <cols>
    <col min="1" max="1" width="57.5703125" style="1" customWidth="1"/>
    <col min="2" max="2" width="16" style="1" customWidth="1"/>
    <col min="3" max="3" width="8.5703125" style="1" customWidth="1"/>
    <col min="4" max="6" width="13.7109375" style="1" customWidth="1"/>
    <col min="7" max="7" width="5.42578125" style="1" customWidth="1"/>
    <col min="8" max="8" width="13.140625" style="1" customWidth="1"/>
    <col min="9" max="12" width="9.140625" style="1"/>
    <col min="13" max="13" width="11.5703125" style="1" bestFit="1" customWidth="1"/>
    <col min="14" max="14" width="9.140625" style="1"/>
    <col min="15" max="15" width="11.140625" style="1" bestFit="1" customWidth="1"/>
    <col min="16" max="16384" width="9.140625" style="1"/>
  </cols>
  <sheetData>
    <row r="1" spans="1:15">
      <c r="H1" s="2" t="s">
        <v>47</v>
      </c>
    </row>
    <row r="2" spans="1:15" ht="15" customHeight="1"/>
    <row r="3" spans="1:15" ht="15">
      <c r="A3" s="3" t="s">
        <v>45</v>
      </c>
      <c r="B3" s="3"/>
      <c r="C3" s="3"/>
    </row>
    <row r="5" spans="1:15" ht="57">
      <c r="A5" s="14"/>
      <c r="B5" s="14"/>
      <c r="C5" s="14"/>
      <c r="D5" s="28" t="s">
        <v>16</v>
      </c>
      <c r="E5" s="28" t="s">
        <v>5</v>
      </c>
      <c r="F5" s="28" t="s">
        <v>6</v>
      </c>
      <c r="G5" s="14"/>
      <c r="H5" s="28" t="s">
        <v>29</v>
      </c>
    </row>
    <row r="6" spans="1:15">
      <c r="A6" s="26" t="s">
        <v>35</v>
      </c>
      <c r="B6" s="26"/>
      <c r="C6" s="10" t="s">
        <v>19</v>
      </c>
      <c r="D6" s="13"/>
      <c r="E6" s="13"/>
      <c r="F6" s="13"/>
      <c r="G6" s="14"/>
      <c r="H6" s="15">
        <v>15000</v>
      </c>
    </row>
    <row r="7" spans="1:15">
      <c r="A7" s="16" t="s">
        <v>15</v>
      </c>
      <c r="B7" s="16"/>
      <c r="C7" s="16"/>
      <c r="D7" s="17" t="s">
        <v>17</v>
      </c>
      <c r="E7" s="17" t="s">
        <v>0</v>
      </c>
      <c r="F7" s="17" t="s">
        <v>0</v>
      </c>
      <c r="G7" s="14"/>
      <c r="H7" s="14"/>
    </row>
    <row r="8" spans="1:15" ht="28.5">
      <c r="A8" s="27" t="s">
        <v>22</v>
      </c>
      <c r="B8" s="11" t="s">
        <v>24</v>
      </c>
      <c r="C8" s="10" t="s">
        <v>19</v>
      </c>
      <c r="D8" s="18">
        <v>0</v>
      </c>
      <c r="E8" s="19">
        <v>16000</v>
      </c>
      <c r="F8" s="19">
        <v>16000</v>
      </c>
      <c r="G8" s="14"/>
      <c r="H8" s="20">
        <f>SUM(D8:G8)</f>
        <v>32000</v>
      </c>
    </row>
    <row r="9" spans="1:15" ht="28.5">
      <c r="A9" s="27" t="s">
        <v>18</v>
      </c>
      <c r="B9" s="11" t="s">
        <v>25</v>
      </c>
      <c r="C9" s="10" t="s">
        <v>19</v>
      </c>
      <c r="D9" s="18">
        <v>0</v>
      </c>
      <c r="E9" s="19">
        <f>10000000/1936.27</f>
        <v>5164.5689908948652</v>
      </c>
      <c r="F9" s="19">
        <f>10000000/1936.27</f>
        <v>5164.5689908948652</v>
      </c>
      <c r="G9" s="14"/>
      <c r="H9" s="20">
        <f>SUM(D9:G9)</f>
        <v>10329.13798178973</v>
      </c>
      <c r="M9" s="7"/>
    </row>
    <row r="10" spans="1:15">
      <c r="A10" s="16" t="s">
        <v>27</v>
      </c>
      <c r="B10" s="11" t="s">
        <v>26</v>
      </c>
      <c r="C10" s="10" t="s">
        <v>19</v>
      </c>
      <c r="D10" s="21">
        <f>D8-D9</f>
        <v>0</v>
      </c>
      <c r="E10" s="21">
        <f>E8-E9</f>
        <v>10835.431009105134</v>
      </c>
      <c r="F10" s="21">
        <f>F8-F9</f>
        <v>10835.431009105134</v>
      </c>
      <c r="G10" s="14"/>
      <c r="H10" s="14"/>
      <c r="M10" s="8"/>
      <c r="O10" s="7"/>
    </row>
    <row r="11" spans="1:15">
      <c r="A11" s="27" t="s">
        <v>21</v>
      </c>
      <c r="B11" s="11" t="s">
        <v>23</v>
      </c>
      <c r="C11" s="11" t="s">
        <v>20</v>
      </c>
      <c r="D11" s="22">
        <v>0</v>
      </c>
      <c r="E11" s="22">
        <f>3/36</f>
        <v>8.3333333333333329E-2</v>
      </c>
      <c r="F11" s="22">
        <f>3/36</f>
        <v>8.3333333333333329E-2</v>
      </c>
      <c r="G11" s="14"/>
      <c r="H11" s="14"/>
      <c r="M11" s="8"/>
      <c r="O11" s="7"/>
    </row>
    <row r="12" spans="1:15">
      <c r="A12" s="27" t="s">
        <v>28</v>
      </c>
      <c r="B12" s="11" t="s">
        <v>32</v>
      </c>
      <c r="C12" s="11" t="s">
        <v>20</v>
      </c>
      <c r="D12" s="22">
        <v>0</v>
      </c>
      <c r="E12" s="22">
        <f>MAX(E11,50%)</f>
        <v>0.5</v>
      </c>
      <c r="F12" s="22">
        <f>MAX(F11,50%)</f>
        <v>0.5</v>
      </c>
      <c r="G12" s="14"/>
      <c r="H12" s="14"/>
      <c r="M12" s="8"/>
      <c r="O12" s="7"/>
    </row>
    <row r="13" spans="1:15">
      <c r="A13" s="16" t="s">
        <v>33</v>
      </c>
      <c r="B13" s="11" t="s">
        <v>31</v>
      </c>
      <c r="C13" s="10" t="s">
        <v>19</v>
      </c>
      <c r="D13" s="21">
        <f>D10*D12</f>
        <v>0</v>
      </c>
      <c r="E13" s="21">
        <f>E10*E12</f>
        <v>5417.7155045525669</v>
      </c>
      <c r="F13" s="21">
        <f>F10*F12</f>
        <v>5417.7155045525669</v>
      </c>
      <c r="G13" s="14"/>
      <c r="H13" s="20">
        <f>SUM(D13:G13)</f>
        <v>10835.431009105134</v>
      </c>
      <c r="M13" s="8"/>
      <c r="O13" s="7"/>
    </row>
    <row r="14" spans="1:15">
      <c r="A14" s="16" t="s">
        <v>30</v>
      </c>
      <c r="B14" s="11" t="s">
        <v>34</v>
      </c>
      <c r="C14" s="11" t="s">
        <v>20</v>
      </c>
      <c r="D14" s="22">
        <f>D13/$H13</f>
        <v>0</v>
      </c>
      <c r="E14" s="22">
        <f>E13/$H13</f>
        <v>0.5</v>
      </c>
      <c r="F14" s="22">
        <f>F13/$H13</f>
        <v>0.5</v>
      </c>
      <c r="G14" s="14"/>
      <c r="H14" s="22">
        <f>SUM(D14:G14)</f>
        <v>1</v>
      </c>
      <c r="M14" s="8"/>
      <c r="O14" s="7"/>
    </row>
    <row r="15" spans="1:15">
      <c r="A15" s="38" t="s">
        <v>41</v>
      </c>
      <c r="B15" s="11" t="s">
        <v>42</v>
      </c>
      <c r="C15" s="29"/>
      <c r="D15" s="4">
        <f>'ALLEGATO B'!B18</f>
        <v>89</v>
      </c>
      <c r="E15" s="4">
        <f>'ALLEGATO B'!C18</f>
        <v>97</v>
      </c>
      <c r="F15" s="4">
        <f>'ALLEGATO B'!D18</f>
        <v>103</v>
      </c>
      <c r="H15" s="4">
        <f>SUM(D15:G15)</f>
        <v>289</v>
      </c>
      <c r="M15" s="8"/>
      <c r="O15" s="7"/>
    </row>
    <row r="16" spans="1:15">
      <c r="A16" s="30" t="s">
        <v>46</v>
      </c>
      <c r="B16" s="11" t="s">
        <v>50</v>
      </c>
      <c r="C16" s="23"/>
      <c r="D16" s="37">
        <f>D15*D14</f>
        <v>0</v>
      </c>
      <c r="E16" s="37">
        <f t="shared" ref="E16:F16" si="0">E15*E14</f>
        <v>48.5</v>
      </c>
      <c r="F16" s="37">
        <f t="shared" si="0"/>
        <v>51.5</v>
      </c>
      <c r="G16" s="14"/>
      <c r="H16" s="37">
        <f>SUM(D16:G16)</f>
        <v>100</v>
      </c>
      <c r="M16" s="8"/>
      <c r="O16" s="7"/>
    </row>
    <row r="17" spans="1:15">
      <c r="A17" s="27" t="s">
        <v>44</v>
      </c>
      <c r="B17" s="11" t="s">
        <v>43</v>
      </c>
      <c r="C17" s="11" t="s">
        <v>20</v>
      </c>
      <c r="D17" s="22">
        <f>D16/$H16</f>
        <v>0</v>
      </c>
      <c r="E17" s="22">
        <f>E16/$H16</f>
        <v>0.48499999999999999</v>
      </c>
      <c r="F17" s="22">
        <f>F16/$H16</f>
        <v>0.51500000000000001</v>
      </c>
      <c r="G17" s="14"/>
      <c r="H17" s="22">
        <f>SUM(D17:G17)</f>
        <v>1</v>
      </c>
      <c r="M17" s="8"/>
      <c r="O17" s="7"/>
    </row>
    <row r="18" spans="1:15">
      <c r="A18" s="27" t="s">
        <v>36</v>
      </c>
      <c r="B18" s="11" t="s">
        <v>37</v>
      </c>
      <c r="C18" s="10" t="s">
        <v>19</v>
      </c>
      <c r="D18" s="21">
        <f>MIN($H18*D17,D10)</f>
        <v>0</v>
      </c>
      <c r="E18" s="21">
        <f>MIN($H18*E17,E10)</f>
        <v>2265.3680788319807</v>
      </c>
      <c r="F18" s="21">
        <f>MIN($H18*F17,F10)</f>
        <v>2405.4939393782888</v>
      </c>
      <c r="G18" s="14"/>
      <c r="H18" s="21">
        <f>H6-H9</f>
        <v>4670.8620182102695</v>
      </c>
      <c r="M18" s="8"/>
      <c r="O18" s="7"/>
    </row>
    <row r="19" spans="1:15" ht="29.25">
      <c r="A19" s="32" t="s">
        <v>39</v>
      </c>
      <c r="B19" s="31" t="s">
        <v>38</v>
      </c>
      <c r="C19" s="12" t="s">
        <v>19</v>
      </c>
      <c r="D19" s="24">
        <f>D9+D18</f>
        <v>0</v>
      </c>
      <c r="E19" s="24">
        <f>E9+E18</f>
        <v>7429.9370697268459</v>
      </c>
      <c r="F19" s="24">
        <f>F9+F18</f>
        <v>7570.0629302731541</v>
      </c>
      <c r="G19" s="14"/>
      <c r="H19" s="25">
        <f>SUM(D19:G19)</f>
        <v>15000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zoomScale="90" zoomScaleNormal="90" workbookViewId="0">
      <selection sqref="A1:D18"/>
    </sheetView>
  </sheetViews>
  <sheetFormatPr defaultRowHeight="14.25"/>
  <cols>
    <col min="1" max="1" width="57.5703125" style="1" customWidth="1"/>
    <col min="2" max="4" width="13.7109375" style="1" customWidth="1"/>
    <col min="5" max="5" width="5.42578125" style="1" customWidth="1"/>
    <col min="6" max="9" width="9.140625" style="1"/>
    <col min="10" max="10" width="11.5703125" style="1" bestFit="1" customWidth="1"/>
    <col min="11" max="11" width="9.140625" style="1"/>
    <col min="12" max="12" width="11.140625" style="1" bestFit="1" customWidth="1"/>
    <col min="13" max="16384" width="9.140625" style="1"/>
  </cols>
  <sheetData>
    <row r="1" spans="1:4">
      <c r="D1" s="2" t="s">
        <v>48</v>
      </c>
    </row>
    <row r="2" spans="1:4" ht="15" customHeight="1"/>
    <row r="3" spans="1:4" ht="15">
      <c r="A3" s="3" t="s">
        <v>49</v>
      </c>
    </row>
    <row r="5" spans="1:4" ht="57">
      <c r="A5" s="33" t="s">
        <v>40</v>
      </c>
      <c r="B5" s="28" t="s">
        <v>16</v>
      </c>
      <c r="C5" s="28" t="s">
        <v>5</v>
      </c>
      <c r="D5" s="28" t="s">
        <v>6</v>
      </c>
    </row>
    <row r="6" spans="1:4">
      <c r="A6" s="34" t="s">
        <v>7</v>
      </c>
      <c r="B6" s="4">
        <v>8</v>
      </c>
      <c r="C6" s="4">
        <v>10</v>
      </c>
      <c r="D6" s="4">
        <v>10</v>
      </c>
    </row>
    <row r="7" spans="1:4">
      <c r="A7" s="34" t="s">
        <v>8</v>
      </c>
      <c r="B7" s="4">
        <v>10</v>
      </c>
      <c r="C7" s="4">
        <v>10</v>
      </c>
      <c r="D7" s="4">
        <v>10</v>
      </c>
    </row>
    <row r="8" spans="1:4">
      <c r="A8" s="34" t="s">
        <v>9</v>
      </c>
      <c r="B8" s="4">
        <v>6</v>
      </c>
      <c r="C8" s="4">
        <v>6</v>
      </c>
      <c r="D8" s="4">
        <v>6</v>
      </c>
    </row>
    <row r="9" spans="1:4">
      <c r="A9" s="34" t="s">
        <v>10</v>
      </c>
      <c r="B9" s="4">
        <v>6</v>
      </c>
      <c r="C9" s="4">
        <v>6</v>
      </c>
      <c r="D9" s="4">
        <v>10</v>
      </c>
    </row>
    <row r="10" spans="1:4">
      <c r="A10" s="34" t="s">
        <v>11</v>
      </c>
      <c r="B10" s="4">
        <v>6</v>
      </c>
      <c r="C10" s="4">
        <v>10</v>
      </c>
      <c r="D10" s="4">
        <v>10</v>
      </c>
    </row>
    <row r="11" spans="1:4">
      <c r="A11" s="34" t="s">
        <v>1</v>
      </c>
      <c r="B11" s="5">
        <v>10</v>
      </c>
      <c r="C11" s="5">
        <v>5</v>
      </c>
      <c r="D11" s="5">
        <v>10</v>
      </c>
    </row>
    <row r="12" spans="1:4">
      <c r="A12" s="34" t="s">
        <v>2</v>
      </c>
      <c r="B12" s="4">
        <v>8</v>
      </c>
      <c r="C12" s="4">
        <v>8</v>
      </c>
      <c r="D12" s="4">
        <v>8</v>
      </c>
    </row>
    <row r="13" spans="1:4">
      <c r="A13" s="34" t="s">
        <v>3</v>
      </c>
      <c r="B13" s="4">
        <v>8</v>
      </c>
      <c r="C13" s="4">
        <v>8</v>
      </c>
      <c r="D13" s="4">
        <v>8</v>
      </c>
    </row>
    <row r="14" spans="1:4">
      <c r="A14" s="34" t="s">
        <v>12</v>
      </c>
      <c r="B14" s="4">
        <v>10</v>
      </c>
      <c r="C14" s="4">
        <v>10</v>
      </c>
      <c r="D14" s="4">
        <v>10</v>
      </c>
    </row>
    <row r="15" spans="1:4">
      <c r="A15" s="34" t="s">
        <v>13</v>
      </c>
      <c r="B15" s="4">
        <v>6</v>
      </c>
      <c r="C15" s="4">
        <v>6</v>
      </c>
      <c r="D15" s="4">
        <v>6</v>
      </c>
    </row>
    <row r="16" spans="1:4">
      <c r="A16" s="34" t="s">
        <v>14</v>
      </c>
      <c r="B16" s="4">
        <v>6</v>
      </c>
      <c r="C16" s="4">
        <v>10</v>
      </c>
      <c r="D16" s="4">
        <v>10</v>
      </c>
    </row>
    <row r="17" spans="1:4">
      <c r="A17" s="34" t="s">
        <v>4</v>
      </c>
      <c r="B17" s="4">
        <v>5</v>
      </c>
      <c r="C17" s="4">
        <v>8</v>
      </c>
      <c r="D17" s="4">
        <v>5</v>
      </c>
    </row>
    <row r="18" spans="1:4" ht="15">
      <c r="A18" s="35" t="s">
        <v>41</v>
      </c>
      <c r="B18" s="36">
        <f>SUM(B6:B17)</f>
        <v>89</v>
      </c>
      <c r="C18" s="36">
        <f t="shared" ref="C18:D18" si="0">SUM(C6:C17)</f>
        <v>97</v>
      </c>
      <c r="D18" s="36">
        <f t="shared" si="0"/>
        <v>103</v>
      </c>
    </row>
    <row r="19" spans="1:4" ht="15">
      <c r="A19" s="9"/>
      <c r="B19" s="6"/>
      <c r="C19" s="6"/>
      <c r="D19" s="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ALLEGATO A2</vt:lpstr>
      <vt:lpstr>ALLEGATO B</vt:lpstr>
      <vt:lpstr>'ALLEGATO A2'!Area_stampa</vt:lpstr>
      <vt:lpstr>'ALLEGATO B'!Area_stampa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</dc:creator>
  <cp:lastModifiedBy>Domenico</cp:lastModifiedBy>
  <cp:lastPrinted>2017-04-11T06:05:14Z</cp:lastPrinted>
  <dcterms:created xsi:type="dcterms:W3CDTF">2016-10-29T18:55:23Z</dcterms:created>
  <dcterms:modified xsi:type="dcterms:W3CDTF">2017-04-11T06:08:39Z</dcterms:modified>
</cp:coreProperties>
</file>