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/>
  <mc:AlternateContent xmlns:mc="http://schemas.openxmlformats.org/markup-compatibility/2006">
    <mc:Choice Requires="x15">
      <x15ac:absPath xmlns:x15ac="http://schemas.microsoft.com/office/spreadsheetml/2010/11/ac" url="F:\Programma Triennale delle OO.PP\"/>
    </mc:Choice>
  </mc:AlternateContent>
  <bookViews>
    <workbookView xWindow="0" yWindow="0" windowWidth="23970" windowHeight="927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O38" i="1" l="1"/>
  <c r="O37" i="1"/>
  <c r="O36" i="1"/>
  <c r="O35" i="1"/>
  <c r="O34" i="1"/>
  <c r="O33" i="1"/>
  <c r="O32" i="1"/>
  <c r="O31" i="1"/>
  <c r="O30" i="1"/>
  <c r="L29" i="1"/>
  <c r="O29" i="1" s="1"/>
  <c r="L28" i="1"/>
  <c r="O28" i="1" s="1"/>
  <c r="O27" i="1"/>
  <c r="O26" i="1"/>
  <c r="O25" i="1"/>
  <c r="O24" i="1"/>
  <c r="N24" i="1"/>
  <c r="N39" i="1" s="1"/>
  <c r="L24" i="1"/>
  <c r="L39" i="1" s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K9" i="1"/>
  <c r="O9" i="1" s="1"/>
  <c r="K8" i="1"/>
  <c r="O8" i="1" s="1"/>
  <c r="K7" i="1"/>
  <c r="O7" i="1" s="1"/>
  <c r="O6" i="1"/>
  <c r="O5" i="1"/>
  <c r="K39" i="1" l="1"/>
  <c r="O39" i="1" s="1"/>
</calcChain>
</file>

<file path=xl/sharedStrings.xml><?xml version="1.0" encoding="utf-8"?>
<sst xmlns="http://schemas.openxmlformats.org/spreadsheetml/2006/main" count="96" uniqueCount="64">
  <si>
    <t>BOZZA PROGRAMMA TRIENNALE DELLE OO.PP. anno 2018_2020</t>
  </si>
  <si>
    <t>ARTICOLAZIONE DELLA COPERTURA FINANZIARIA</t>
  </si>
  <si>
    <t>N. progr. (1)</t>
  </si>
  <si>
    <t>Cod. Int. Amm. ne (2)</t>
  </si>
  <si>
    <t>Codice ISTAT (3)</t>
  </si>
  <si>
    <t>Codice NUTS (3)</t>
  </si>
  <si>
    <t>Tipologia (4)</t>
  </si>
  <si>
    <t>Categoria (4)</t>
  </si>
  <si>
    <t>Descrizione intervento</t>
  </si>
  <si>
    <t>Priorità (5)</t>
  </si>
  <si>
    <t>Stima dei costi del programma</t>
  </si>
  <si>
    <t>Cessione Immobili</t>
  </si>
  <si>
    <t>Apporto di capitale privato</t>
  </si>
  <si>
    <t>Reg.</t>
  </si>
  <si>
    <t>Prov.</t>
  </si>
  <si>
    <t>Com.</t>
  </si>
  <si>
    <t>Primo Anno</t>
  </si>
  <si>
    <t>Secondo Anno</t>
  </si>
  <si>
    <t>Terzo Anno</t>
  </si>
  <si>
    <t>Totale</t>
  </si>
  <si>
    <t>S/N (6)</t>
  </si>
  <si>
    <t>Importo</t>
  </si>
  <si>
    <t>Tipologia (7)</t>
  </si>
  <si>
    <r>
      <rPr>
        <sz val="6"/>
        <rFont val="Arial"/>
        <charset val="134"/>
      </rPr>
      <t>Realizzazione loculi civico cimitero</t>
    </r>
  </si>
  <si>
    <r>
      <rPr>
        <sz val="6"/>
        <rFont val="Arial"/>
        <charset val="134"/>
      </rPr>
      <t>N</t>
    </r>
  </si>
  <si>
    <r>
      <rPr>
        <sz val="6"/>
        <rFont val="Arial"/>
        <charset val="134"/>
      </rPr>
      <t>adeguamento pubblica illuminazione Project</t>
    </r>
  </si>
  <si>
    <t>N</t>
  </si>
  <si>
    <t>Sistemazione strada Rescia (PSR)</t>
  </si>
  <si>
    <t>Sistemazione strada Colle del Capitano (PSR)</t>
  </si>
  <si>
    <t>Sistemazione strada Ruscio - La Miniera (Ruscio-Villa Pulcini) - (PSR)</t>
  </si>
  <si>
    <t>Lavori di adeguamento ex sede municipale - (PSR)</t>
  </si>
  <si>
    <t>Ostello Ruscio - (PSR)</t>
  </si>
  <si>
    <t>Teatro Comunale - (I stralcio OO.PP sisma 2016)</t>
  </si>
  <si>
    <t>Edificio Scolastico del Capoluogo - (II stralcio OO.PP sisma 2016)</t>
  </si>
  <si>
    <t>Ex complesso di S. Francesco - (II stralcio OO.PP sisma 2016)</t>
  </si>
  <si>
    <t>Palazzo Comunale - (II stralcio OO.PP sisma 2016)</t>
  </si>
  <si>
    <t>Sistemazione strada di Villa Cesi</t>
  </si>
  <si>
    <t>Sistemazione Orti.Pago</t>
  </si>
  <si>
    <t>Muro di sostegno Monumento ai caduti - debiotizzazione</t>
  </si>
  <si>
    <t>Sistemazione cimitero comunale</t>
  </si>
  <si>
    <t>Ristrutturazione lavatoio di Rescia</t>
  </si>
  <si>
    <r>
      <rPr>
        <sz val="6"/>
        <rFont val="Arial"/>
        <charset val="134"/>
      </rPr>
      <t>Ripristino muro di Rescia</t>
    </r>
  </si>
  <si>
    <t>Strada circonvallazione dei Fossi</t>
  </si>
  <si>
    <t>Sistemazione area di protezione civile e camper loc. I Fossi</t>
  </si>
  <si>
    <t>Lavori di miglioramento strade comunali</t>
  </si>
  <si>
    <r>
      <rPr>
        <sz val="6"/>
        <rFont val="Arial"/>
        <charset val="134"/>
      </rPr>
      <t>Lavori di completamento impianti sportivi del capoluogo</t>
    </r>
  </si>
  <si>
    <r>
      <rPr>
        <sz val="6"/>
        <rFont val="Arial"/>
        <charset val="134"/>
      </rPr>
      <t>Strada ex mattatoio - strada Provinciale</t>
    </r>
  </si>
  <si>
    <t>Lavori realizzazione parcheggi e sistemazione aree in Ruscio loc.Colle</t>
  </si>
  <si>
    <r>
      <rPr>
        <sz val="6"/>
        <rFont val="Arial"/>
        <charset val="134"/>
      </rPr>
      <t>Mura Urbiche</t>
    </r>
  </si>
  <si>
    <r>
      <rPr>
        <sz val="6"/>
        <rFont val="Arial"/>
        <charset val="134"/>
      </rPr>
      <t>Bastione S. Maria della Quercia</t>
    </r>
  </si>
  <si>
    <r>
      <rPr>
        <sz val="6"/>
        <rFont val="Arial"/>
        <charset val="134"/>
      </rPr>
      <t>SS. Croce</t>
    </r>
  </si>
  <si>
    <t>Realizzazione metanodotto</t>
  </si>
  <si>
    <r>
      <rPr>
        <sz val="6"/>
        <rFont val="Arial"/>
        <charset val="134"/>
      </rPr>
      <t>Ex complesso S. Caterina</t>
    </r>
  </si>
  <si>
    <r>
      <rPr>
        <sz val="6"/>
        <rFont val="Arial"/>
        <charset val="134"/>
      </rPr>
      <t>Sistemazione Strada Provinciale Ruscio-Trivio</t>
    </r>
  </si>
  <si>
    <t>Lavori ripristino strade danneggiate avversità atmosferiche e dissesti idrogeologici</t>
  </si>
  <si>
    <r>
      <rPr>
        <sz val="6"/>
        <rFont val="Arial"/>
        <charset val="134"/>
      </rPr>
      <t>Torre dell’orologio</t>
    </r>
  </si>
  <si>
    <r>
      <rPr>
        <sz val="6"/>
        <rFont val="Arial"/>
        <charset val="134"/>
      </rPr>
      <t>Bastione del Pago</t>
    </r>
  </si>
  <si>
    <r>
      <rPr>
        <sz val="6"/>
        <rFont val="Arial"/>
        <charset val="134"/>
      </rPr>
      <t>Bastione Porta della Monache</t>
    </r>
  </si>
  <si>
    <t>Messa in sicurezza "Madonna delle Grazie"</t>
  </si>
  <si>
    <t>(1)  Eventuale codice identificativo dell’intervento attribuito dall’Amministrazione (può essere vuoto).</t>
  </si>
  <si>
    <t>(2) In alternativa al codice ISTAT si può inserire il codice NUTS.</t>
  </si>
  <si>
    <t>(3)  Vedi tabella 1 e Tabella 2.</t>
  </si>
  <si>
    <t>(5)  Vedi art. 21, comma 8, lettera b) d.lgs. N. 50/2016 e s.m.i. ( ex art.128 D.gls 163/2006)</t>
  </si>
  <si>
    <t>(6) Da compilarsi solo nell’ipotesi di cui all’art. 191 co. 2 del D.to L.vo 50/2016 e s.m.i. quando si tratta d’intervento che si realizza a seguito di specifica alienazione a favore dell’appaltatore. ( ex art.53 co.6-7 D.gls 163/2006) In caso affermativo compilare la scheda 2B.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</si>
</sst>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00"/>
  </numFmts>
  <fonts count="10">
    <font>
      <sz val="10"/>
      <color rgb="FF000000"/>
      <name val="Times New Roman"/>
      <charset val="204"/>
    </font>
    <font>
      <b/>
      <sz val="14"/>
      <color rgb="FF000000"/>
      <name val="Calibri"/>
      <charset val="204"/>
      <scheme val="minor"/>
    </font>
    <font>
      <b/>
      <sz val="14"/>
      <name val="Calibri"/>
      <charset val="134"/>
      <scheme val="minor"/>
    </font>
    <font>
      <b/>
      <sz val="6"/>
      <name val="Arial"/>
      <charset val="134"/>
    </font>
    <font>
      <b/>
      <sz val="6"/>
      <color rgb="FF000000"/>
      <name val="Arial"/>
      <charset val="134"/>
    </font>
    <font>
      <sz val="6"/>
      <color rgb="FF000000"/>
      <name val="Arial"/>
      <charset val="134"/>
    </font>
    <font>
      <sz val="6"/>
      <name val="Arial"/>
      <charset val="134"/>
    </font>
    <font>
      <sz val="6"/>
      <name val="Times New Roman"/>
      <charset val="134"/>
    </font>
    <font>
      <b/>
      <sz val="8"/>
      <color rgb="FF000000"/>
      <name val="Calibri"/>
      <charset val="134"/>
      <scheme val="minor"/>
    </font>
    <font>
      <b/>
      <sz val="9"/>
      <color rgb="FF000000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1" fontId="4" fillId="0" borderId="2" xfId="0" applyNumberFormat="1" applyFont="1" applyFill="1" applyBorder="1" applyAlignment="1">
      <alignment horizontal="center" shrinkToFit="1"/>
    </xf>
    <xf numFmtId="0" fontId="0" fillId="0" borderId="2" xfId="0" applyFill="1" applyBorder="1" applyAlignment="1">
      <alignment horizontal="center" wrapText="1"/>
    </xf>
    <xf numFmtId="165" fontId="5" fillId="0" borderId="2" xfId="0" applyNumberFormat="1" applyFont="1" applyFill="1" applyBorder="1" applyAlignment="1">
      <alignment horizontal="center" shrinkToFit="1"/>
    </xf>
    <xf numFmtId="1" fontId="4" fillId="0" borderId="3" xfId="0" applyNumberFormat="1" applyFont="1" applyFill="1" applyBorder="1" applyAlignment="1">
      <alignment horizontal="center" shrinkToFit="1"/>
    </xf>
    <xf numFmtId="0" fontId="0" fillId="0" borderId="3" xfId="0" applyFill="1" applyBorder="1" applyAlignment="1">
      <alignment horizontal="center" wrapText="1"/>
    </xf>
    <xf numFmtId="165" fontId="5" fillId="0" borderId="3" xfId="0" applyNumberFormat="1" applyFont="1" applyFill="1" applyBorder="1" applyAlignment="1">
      <alignment horizontal="center" shrinkToFit="1"/>
    </xf>
    <xf numFmtId="164" fontId="5" fillId="0" borderId="3" xfId="0" applyNumberFormat="1" applyFont="1" applyFill="1" applyBorder="1" applyAlignment="1">
      <alignment horizontal="center" shrinkToFit="1"/>
    </xf>
    <xf numFmtId="0" fontId="6" fillId="0" borderId="3" xfId="0" applyFont="1" applyFill="1" applyBorder="1" applyAlignment="1">
      <alignment horizontal="center" wrapText="1"/>
    </xf>
    <xf numFmtId="1" fontId="4" fillId="0" borderId="3" xfId="0" applyNumberFormat="1" applyFont="1" applyFill="1" applyBorder="1" applyAlignment="1">
      <alignment horizontal="center" shrinkToFit="1"/>
    </xf>
    <xf numFmtId="0" fontId="0" fillId="0" borderId="3" xfId="0" applyFill="1" applyBorder="1" applyAlignment="1">
      <alignment horizontal="center" wrapText="1"/>
    </xf>
    <xf numFmtId="165" fontId="5" fillId="0" borderId="3" xfId="0" applyNumberFormat="1" applyFont="1" applyFill="1" applyBorder="1" applyAlignment="1">
      <alignment horizontal="center" shrinkToFit="1"/>
    </xf>
    <xf numFmtId="1" fontId="5" fillId="0" borderId="0" xfId="0" applyNumberFormat="1" applyFont="1" applyFill="1" applyBorder="1" applyAlignment="1">
      <alignment horizontal="center" shrinkToFit="1"/>
    </xf>
    <xf numFmtId="0" fontId="0" fillId="0" borderId="0" xfId="0" applyFill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 shrinkToFit="1"/>
    </xf>
    <xf numFmtId="0" fontId="6" fillId="0" borderId="0" xfId="0" applyFont="1" applyFill="1" applyAlignment="1"/>
    <xf numFmtId="0" fontId="6" fillId="0" borderId="0" xfId="0" applyFont="1" applyFill="1" applyAlignment="1"/>
    <xf numFmtId="0" fontId="3" fillId="0" borderId="3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left" wrapText="1"/>
    </xf>
    <xf numFmtId="1" fontId="5" fillId="0" borderId="3" xfId="0" applyNumberFormat="1" applyFont="1" applyFill="1" applyBorder="1" applyAlignment="1">
      <alignment horizontal="center" shrinkToFit="1"/>
    </xf>
    <xf numFmtId="4" fontId="5" fillId="0" borderId="3" xfId="0" applyNumberFormat="1" applyFont="1" applyFill="1" applyBorder="1" applyAlignment="1">
      <alignment horizontal="center" shrinkToFit="1"/>
    </xf>
    <xf numFmtId="2" fontId="5" fillId="0" borderId="3" xfId="0" applyNumberFormat="1" applyFont="1" applyFill="1" applyBorder="1" applyAlignment="1">
      <alignment horizontal="center" shrinkToFit="1"/>
    </xf>
    <xf numFmtId="0" fontId="6" fillId="0" borderId="3" xfId="0" applyFont="1" applyFill="1" applyBorder="1" applyAlignment="1">
      <alignment horizontal="left" wrapText="1"/>
    </xf>
    <xf numFmtId="2" fontId="5" fillId="0" borderId="3" xfId="0" applyNumberFormat="1" applyFont="1" applyFill="1" applyBorder="1" applyAlignment="1">
      <alignment horizontal="center" shrinkToFit="1"/>
    </xf>
    <xf numFmtId="4" fontId="5" fillId="0" borderId="9" xfId="0" applyNumberFormat="1" applyFont="1" applyFill="1" applyBorder="1" applyAlignment="1">
      <alignment horizontal="center" shrinkToFit="1"/>
    </xf>
    <xf numFmtId="1" fontId="5" fillId="0" borderId="5" xfId="0" applyNumberFormat="1" applyFont="1" applyFill="1" applyBorder="1" applyAlignment="1">
      <alignment horizontal="center" shrinkToFit="1"/>
    </xf>
    <xf numFmtId="4" fontId="5" fillId="0" borderId="2" xfId="0" applyNumberFormat="1" applyFont="1" applyFill="1" applyBorder="1" applyAlignment="1">
      <alignment horizontal="center" shrinkToFit="1"/>
    </xf>
    <xf numFmtId="0" fontId="6" fillId="0" borderId="3" xfId="0" applyFont="1" applyFill="1" applyBorder="1" applyAlignment="1">
      <alignment horizontal="left" wrapText="1"/>
    </xf>
    <xf numFmtId="1" fontId="5" fillId="0" borderId="3" xfId="0" applyNumberFormat="1" applyFont="1" applyFill="1" applyBorder="1" applyAlignment="1">
      <alignment horizontal="center" shrinkToFit="1"/>
    </xf>
    <xf numFmtId="4" fontId="5" fillId="0" borderId="3" xfId="0" applyNumberFormat="1" applyFont="1" applyFill="1" applyBorder="1" applyAlignment="1">
      <alignment horizontal="center" shrinkToFit="1"/>
    </xf>
    <xf numFmtId="4" fontId="6" fillId="0" borderId="3" xfId="0" applyNumberFormat="1" applyFont="1" applyFill="1" applyBorder="1" applyAlignment="1">
      <alignment horizontal="center" shrinkToFit="1"/>
    </xf>
    <xf numFmtId="2" fontId="5" fillId="0" borderId="9" xfId="0" applyNumberFormat="1" applyFont="1" applyFill="1" applyBorder="1" applyAlignment="1">
      <alignment horizontal="center" shrinkToFit="1"/>
    </xf>
    <xf numFmtId="4" fontId="5" fillId="0" borderId="10" xfId="0" applyNumberFormat="1" applyFont="1" applyFill="1" applyBorder="1" applyAlignment="1">
      <alignment horizontal="center" shrinkToFit="1"/>
    </xf>
    <xf numFmtId="2" fontId="5" fillId="0" borderId="9" xfId="0" applyNumberFormat="1" applyFont="1" applyFill="1" applyBorder="1" applyAlignment="1">
      <alignment horizontal="center" shrinkToFit="1"/>
    </xf>
    <xf numFmtId="4" fontId="5" fillId="0" borderId="10" xfId="0" applyNumberFormat="1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left" wrapText="1"/>
    </xf>
    <xf numFmtId="4" fontId="8" fillId="2" borderId="1" xfId="0" applyNumberFormat="1" applyFont="1" applyFill="1" applyBorder="1" applyAlignment="1">
      <alignment horizontal="center" shrinkToFit="1"/>
    </xf>
    <xf numFmtId="4" fontId="8" fillId="0" borderId="0" xfId="0" applyNumberFormat="1" applyFont="1" applyFill="1" applyBorder="1" applyAlignment="1">
      <alignment horizontal="center" shrinkToFit="1"/>
    </xf>
    <xf numFmtId="4" fontId="8" fillId="0" borderId="0" xfId="0" applyNumberFormat="1" applyFont="1" applyFill="1" applyAlignment="1">
      <alignment horizontal="center" shrinkToFit="1"/>
    </xf>
    <xf numFmtId="0" fontId="0" fillId="0" borderId="0" xfId="0" applyFill="1" applyBorder="1" applyAlignment="1">
      <alignment horizontal="center"/>
    </xf>
    <xf numFmtId="0" fontId="3" fillId="0" borderId="3" xfId="0" applyFont="1" applyFill="1" applyBorder="1" applyAlignment="1">
      <alignment horizontal="left" wrapText="1" indent="2"/>
    </xf>
    <xf numFmtId="0" fontId="3" fillId="0" borderId="3" xfId="0" applyFont="1" applyFill="1" applyBorder="1" applyAlignment="1">
      <alignment horizontal="left" wrapText="1" indent="1"/>
    </xf>
    <xf numFmtId="2" fontId="6" fillId="0" borderId="3" xfId="0" applyNumberFormat="1" applyFont="1" applyFill="1" applyBorder="1" applyAlignment="1">
      <alignment horizontal="right" shrinkToFit="1"/>
    </xf>
    <xf numFmtId="0" fontId="0" fillId="0" borderId="3" xfId="0" applyFill="1" applyBorder="1" applyAlignment="1">
      <alignment horizontal="left" wrapText="1"/>
    </xf>
    <xf numFmtId="0" fontId="6" fillId="0" borderId="3" xfId="0" applyFont="1" applyFill="1" applyBorder="1" applyAlignment="1">
      <alignment horizontal="center" wrapText="1"/>
    </xf>
    <xf numFmtId="2" fontId="6" fillId="0" borderId="3" xfId="0" applyNumberFormat="1" applyFont="1" applyFill="1" applyBorder="1" applyAlignment="1">
      <alignment horizontal="right" shrinkToFit="1"/>
    </xf>
    <xf numFmtId="2" fontId="5" fillId="0" borderId="3" xfId="0" applyNumberFormat="1" applyFont="1" applyFill="1" applyBorder="1" applyAlignment="1">
      <alignment horizontal="right" shrinkToFit="1"/>
    </xf>
    <xf numFmtId="2" fontId="5" fillId="0" borderId="3" xfId="0" applyNumberFormat="1" applyFont="1" applyFill="1" applyBorder="1" applyAlignment="1">
      <alignment horizontal="right" shrinkToFit="1"/>
    </xf>
    <xf numFmtId="0" fontId="0" fillId="0" borderId="3" xfId="0" applyFill="1" applyBorder="1" applyAlignment="1">
      <alignment horizontal="left" wrapText="1"/>
    </xf>
    <xf numFmtId="0" fontId="6" fillId="0" borderId="7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 wrapText="1" indent="2"/>
    </xf>
    <xf numFmtId="0" fontId="3" fillId="0" borderId="7" xfId="0" applyFont="1" applyFill="1" applyBorder="1" applyAlignment="1">
      <alignment horizontal="left" wrapText="1" indent="2"/>
    </xf>
    <xf numFmtId="2" fontId="5" fillId="0" borderId="5" xfId="0" applyNumberFormat="1" applyFont="1" applyFill="1" applyBorder="1" applyAlignment="1">
      <alignment horizontal="center" shrinkToFit="1"/>
    </xf>
    <xf numFmtId="2" fontId="5" fillId="0" borderId="7" xfId="0" applyNumberFormat="1" applyFont="1" applyFill="1" applyBorder="1" applyAlignment="1">
      <alignment horizontal="center" shrinkToFit="1"/>
    </xf>
    <xf numFmtId="4" fontId="5" fillId="0" borderId="5" xfId="0" applyNumberFormat="1" applyFont="1" applyFill="1" applyBorder="1" applyAlignment="1">
      <alignment horizontal="center" shrinkToFit="1"/>
    </xf>
    <xf numFmtId="4" fontId="5" fillId="0" borderId="7" xfId="0" applyNumberFormat="1" applyFont="1" applyFill="1" applyBorder="1" applyAlignment="1">
      <alignment horizontal="center" shrinkToFit="1"/>
    </xf>
    <xf numFmtId="2" fontId="5" fillId="0" borderId="6" xfId="0" applyNumberFormat="1" applyFont="1" applyFill="1" applyBorder="1" applyAlignment="1">
      <alignment horizontal="center" shrinkToFit="1"/>
    </xf>
    <xf numFmtId="4" fontId="5" fillId="0" borderId="6" xfId="0" applyNumberFormat="1" applyFont="1" applyFill="1" applyBorder="1" applyAlignment="1">
      <alignment horizontal="center" shrinkToFit="1"/>
    </xf>
    <xf numFmtId="4" fontId="6" fillId="0" borderId="5" xfId="0" applyNumberFormat="1" applyFont="1" applyFill="1" applyBorder="1" applyAlignment="1">
      <alignment horizontal="center" shrinkToFit="1"/>
    </xf>
    <xf numFmtId="4" fontId="6" fillId="0" borderId="7" xfId="0" applyNumberFormat="1" applyFont="1" applyFill="1" applyBorder="1" applyAlignment="1">
      <alignment horizontal="center" shrinkToFit="1"/>
    </xf>
    <xf numFmtId="2" fontId="5" fillId="0" borderId="10" xfId="0" applyNumberFormat="1" applyFont="1" applyFill="1" applyBorder="1" applyAlignment="1">
      <alignment horizontal="center" shrinkToFit="1"/>
    </xf>
    <xf numFmtId="2" fontId="5" fillId="0" borderId="4" xfId="0" applyNumberFormat="1" applyFont="1" applyFill="1" applyBorder="1" applyAlignment="1">
      <alignment horizontal="center" shrinkToFit="1"/>
    </xf>
    <xf numFmtId="4" fontId="8" fillId="2" borderId="1" xfId="0" applyNumberFormat="1" applyFont="1" applyFill="1" applyBorder="1" applyAlignment="1">
      <alignment horizontal="center" shrinkToFit="1"/>
    </xf>
    <xf numFmtId="4" fontId="9" fillId="2" borderId="1" xfId="0" applyNumberFormat="1" applyFont="1" applyFill="1" applyBorder="1" applyAlignment="1">
      <alignment horizontal="center" shrinkToFit="1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5A4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zoomScale="120" zoomScaleNormal="120" workbookViewId="0">
      <selection activeCell="I36" sqref="I36"/>
    </sheetView>
  </sheetViews>
  <sheetFormatPr defaultColWidth="9" defaultRowHeight="12.75"/>
  <cols>
    <col min="1" max="1" width="5.33203125" style="2" customWidth="1"/>
    <col min="2" max="2" width="8.5" style="2" customWidth="1"/>
    <col min="3" max="3" width="4" style="2" customWidth="1"/>
    <col min="4" max="4" width="4.6640625" style="2" customWidth="1"/>
    <col min="5" max="5" width="4" style="2" customWidth="1"/>
    <col min="6" max="6" width="7.1640625" style="2" customWidth="1"/>
    <col min="7" max="7" width="7.5" style="2" customWidth="1"/>
    <col min="8" max="8" width="8" style="2" customWidth="1"/>
    <col min="9" max="9" width="40.5" style="3" customWidth="1"/>
    <col min="10" max="10" width="6.33203125" style="2" customWidth="1"/>
    <col min="11" max="11" width="11.83203125" style="2" customWidth="1"/>
    <col min="12" max="12" width="6" style="2" customWidth="1"/>
    <col min="13" max="13" width="5.5" style="2" customWidth="1"/>
    <col min="14" max="14" width="11.5" style="2" customWidth="1"/>
    <col min="15" max="15" width="1.5" style="2" customWidth="1"/>
    <col min="16" max="16" width="10" style="2" customWidth="1"/>
    <col min="17" max="17" width="8.5" style="2" customWidth="1"/>
    <col min="18" max="18" width="10.83203125" style="3" customWidth="1"/>
    <col min="19" max="19" width="11.33203125" style="3" customWidth="1"/>
  </cols>
  <sheetData>
    <row r="1" spans="1:19" ht="17.100000000000001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19" ht="15" customHeight="1">
      <c r="A2" s="58" t="s">
        <v>1</v>
      </c>
      <c r="B2" s="58"/>
      <c r="C2" s="58"/>
      <c r="D2" s="58"/>
      <c r="E2" s="58"/>
      <c r="F2" s="58"/>
      <c r="G2" s="58"/>
      <c r="H2" s="58"/>
      <c r="I2" s="58"/>
    </row>
    <row r="3" spans="1:19" ht="24" customHeight="1">
      <c r="A3" s="59" t="s">
        <v>2</v>
      </c>
      <c r="B3" s="59" t="s">
        <v>3</v>
      </c>
      <c r="C3" s="59" t="s">
        <v>4</v>
      </c>
      <c r="D3" s="59"/>
      <c r="E3" s="59"/>
      <c r="F3" s="59" t="s">
        <v>5</v>
      </c>
      <c r="G3" s="59" t="s">
        <v>6</v>
      </c>
      <c r="H3" s="59" t="s">
        <v>7</v>
      </c>
      <c r="I3" s="79" t="s">
        <v>8</v>
      </c>
      <c r="J3" s="80" t="s">
        <v>9</v>
      </c>
      <c r="K3" s="60" t="s">
        <v>10</v>
      </c>
      <c r="L3" s="61"/>
      <c r="M3" s="61"/>
      <c r="N3" s="61"/>
      <c r="O3" s="61"/>
      <c r="P3" s="62"/>
      <c r="Q3" s="21" t="s">
        <v>11</v>
      </c>
      <c r="R3" s="63" t="s">
        <v>12</v>
      </c>
      <c r="S3" s="64"/>
    </row>
    <row r="4" spans="1:19" ht="21" customHeight="1">
      <c r="A4" s="59"/>
      <c r="B4" s="59"/>
      <c r="C4" s="4" t="s">
        <v>13</v>
      </c>
      <c r="D4" s="4" t="s">
        <v>14</v>
      </c>
      <c r="E4" s="4" t="s">
        <v>15</v>
      </c>
      <c r="F4" s="59"/>
      <c r="G4" s="59"/>
      <c r="H4" s="59"/>
      <c r="I4" s="79"/>
      <c r="J4" s="81"/>
      <c r="K4" s="21" t="s">
        <v>16</v>
      </c>
      <c r="L4" s="60" t="s">
        <v>17</v>
      </c>
      <c r="M4" s="62"/>
      <c r="N4" s="21" t="s">
        <v>18</v>
      </c>
      <c r="O4" s="60" t="s">
        <v>19</v>
      </c>
      <c r="P4" s="62"/>
      <c r="Q4" s="21" t="s">
        <v>20</v>
      </c>
      <c r="R4" s="44" t="s">
        <v>21</v>
      </c>
      <c r="S4" s="45" t="s">
        <v>22</v>
      </c>
    </row>
    <row r="5" spans="1:19" ht="18" customHeight="1">
      <c r="A5" s="5">
        <v>1</v>
      </c>
      <c r="B5" s="6"/>
      <c r="C5" s="7">
        <v>10</v>
      </c>
      <c r="D5" s="7">
        <v>54</v>
      </c>
      <c r="E5" s="7">
        <v>31</v>
      </c>
      <c r="F5" s="6"/>
      <c r="G5" s="6"/>
      <c r="H5" s="6"/>
      <c r="I5" s="22" t="s">
        <v>23</v>
      </c>
      <c r="J5" s="23">
        <v>1</v>
      </c>
      <c r="K5" s="24">
        <v>250000</v>
      </c>
      <c r="L5" s="65">
        <v>0</v>
      </c>
      <c r="M5" s="66"/>
      <c r="N5" s="25">
        <v>0</v>
      </c>
      <c r="O5" s="67">
        <f t="shared" ref="O5:O15" si="0">K5+L5+N5</f>
        <v>250000</v>
      </c>
      <c r="P5" s="68"/>
      <c r="Q5" s="12" t="s">
        <v>24</v>
      </c>
      <c r="R5" s="46">
        <v>0</v>
      </c>
      <c r="S5" s="47"/>
    </row>
    <row r="6" spans="1:19" ht="18" customHeight="1">
      <c r="A6" s="8">
        <v>2</v>
      </c>
      <c r="B6" s="9"/>
      <c r="C6" s="10">
        <v>10</v>
      </c>
      <c r="D6" s="10">
        <v>54</v>
      </c>
      <c r="E6" s="10">
        <v>31</v>
      </c>
      <c r="F6" s="9"/>
      <c r="G6" s="9"/>
      <c r="H6" s="9"/>
      <c r="I6" s="26" t="s">
        <v>25</v>
      </c>
      <c r="J6" s="23">
        <v>2</v>
      </c>
      <c r="K6" s="27">
        <v>300000</v>
      </c>
      <c r="L6" s="67">
        <v>0</v>
      </c>
      <c r="M6" s="68"/>
      <c r="N6" s="27">
        <v>0</v>
      </c>
      <c r="O6" s="67">
        <f t="shared" si="0"/>
        <v>300000</v>
      </c>
      <c r="P6" s="68"/>
      <c r="Q6" s="48" t="s">
        <v>26</v>
      </c>
      <c r="R6" s="49">
        <v>300000</v>
      </c>
      <c r="S6" s="47"/>
    </row>
    <row r="7" spans="1:19" ht="18" customHeight="1">
      <c r="A7" s="8">
        <v>3</v>
      </c>
      <c r="B7" s="9"/>
      <c r="C7" s="10">
        <v>10</v>
      </c>
      <c r="D7" s="10">
        <v>54</v>
      </c>
      <c r="E7" s="10">
        <v>31</v>
      </c>
      <c r="F7" s="9"/>
      <c r="G7" s="9"/>
      <c r="H7" s="9"/>
      <c r="I7" s="26" t="s">
        <v>27</v>
      </c>
      <c r="J7" s="23">
        <v>1</v>
      </c>
      <c r="K7" s="25">
        <f>492000</f>
        <v>492000</v>
      </c>
      <c r="L7" s="67">
        <v>0</v>
      </c>
      <c r="M7" s="68"/>
      <c r="N7" s="25">
        <v>0</v>
      </c>
      <c r="O7" s="67">
        <f t="shared" si="0"/>
        <v>492000</v>
      </c>
      <c r="P7" s="68"/>
      <c r="Q7" s="12" t="s">
        <v>24</v>
      </c>
      <c r="R7" s="50">
        <v>0</v>
      </c>
      <c r="S7" s="47"/>
    </row>
    <row r="8" spans="1:19" ht="18" customHeight="1">
      <c r="A8" s="8">
        <v>4</v>
      </c>
      <c r="B8" s="9"/>
      <c r="C8" s="10">
        <v>10</v>
      </c>
      <c r="D8" s="10">
        <v>54</v>
      </c>
      <c r="E8" s="10">
        <v>31</v>
      </c>
      <c r="F8" s="9"/>
      <c r="G8" s="9"/>
      <c r="H8" s="9"/>
      <c r="I8" s="26" t="s">
        <v>28</v>
      </c>
      <c r="J8" s="23">
        <v>2</v>
      </c>
      <c r="K8" s="25">
        <f>478240</f>
        <v>478240</v>
      </c>
      <c r="L8" s="67">
        <v>0</v>
      </c>
      <c r="M8" s="68"/>
      <c r="N8" s="25">
        <v>0</v>
      </c>
      <c r="O8" s="67">
        <f t="shared" si="0"/>
        <v>478240</v>
      </c>
      <c r="P8" s="68"/>
      <c r="Q8" s="12" t="s">
        <v>24</v>
      </c>
      <c r="R8" s="50">
        <v>0</v>
      </c>
      <c r="S8" s="47"/>
    </row>
    <row r="9" spans="1:19" ht="18" customHeight="1">
      <c r="A9" s="8">
        <v>5</v>
      </c>
      <c r="B9" s="9"/>
      <c r="C9" s="10">
        <v>10</v>
      </c>
      <c r="D9" s="10">
        <v>54</v>
      </c>
      <c r="E9" s="10">
        <v>31</v>
      </c>
      <c r="F9" s="9"/>
      <c r="G9" s="9"/>
      <c r="H9" s="9"/>
      <c r="I9" s="26" t="s">
        <v>29</v>
      </c>
      <c r="J9" s="23">
        <v>2</v>
      </c>
      <c r="K9" s="25">
        <f>390000</f>
        <v>390000</v>
      </c>
      <c r="L9" s="67">
        <v>200000</v>
      </c>
      <c r="M9" s="68"/>
      <c r="N9" s="25">
        <v>0</v>
      </c>
      <c r="O9" s="67">
        <f t="shared" si="0"/>
        <v>590000</v>
      </c>
      <c r="P9" s="68"/>
      <c r="Q9" s="12" t="s">
        <v>24</v>
      </c>
      <c r="R9" s="50">
        <v>0</v>
      </c>
      <c r="S9" s="47"/>
    </row>
    <row r="10" spans="1:19" ht="18" customHeight="1">
      <c r="A10" s="8">
        <v>6</v>
      </c>
      <c r="B10" s="9"/>
      <c r="C10" s="10">
        <v>10</v>
      </c>
      <c r="D10" s="10">
        <v>54</v>
      </c>
      <c r="E10" s="10">
        <v>31</v>
      </c>
      <c r="F10" s="9"/>
      <c r="G10" s="11"/>
      <c r="H10" s="12"/>
      <c r="I10" s="26" t="s">
        <v>30</v>
      </c>
      <c r="J10" s="23">
        <v>2</v>
      </c>
      <c r="K10" s="25">
        <v>200000</v>
      </c>
      <c r="L10" s="65">
        <v>0</v>
      </c>
      <c r="M10" s="66"/>
      <c r="N10" s="24">
        <v>0</v>
      </c>
      <c r="O10" s="67">
        <f t="shared" si="0"/>
        <v>200000</v>
      </c>
      <c r="P10" s="68"/>
      <c r="Q10" s="12" t="s">
        <v>24</v>
      </c>
      <c r="R10" s="50">
        <v>0</v>
      </c>
      <c r="S10" s="47"/>
    </row>
    <row r="11" spans="1:19" ht="18" customHeight="1">
      <c r="A11" s="8">
        <v>7</v>
      </c>
      <c r="B11" s="9"/>
      <c r="C11" s="10">
        <v>10</v>
      </c>
      <c r="D11" s="10">
        <v>54</v>
      </c>
      <c r="E11" s="10">
        <v>31</v>
      </c>
      <c r="F11" s="9"/>
      <c r="G11" s="9"/>
      <c r="H11" s="9"/>
      <c r="I11" s="26" t="s">
        <v>31</v>
      </c>
      <c r="J11" s="23">
        <v>3</v>
      </c>
      <c r="K11" s="24">
        <v>100000</v>
      </c>
      <c r="L11" s="67">
        <v>0</v>
      </c>
      <c r="M11" s="68"/>
      <c r="N11" s="24">
        <v>0</v>
      </c>
      <c r="O11" s="67">
        <f t="shared" si="0"/>
        <v>100000</v>
      </c>
      <c r="P11" s="68"/>
      <c r="Q11" s="12" t="s">
        <v>26</v>
      </c>
      <c r="R11" s="50">
        <v>0</v>
      </c>
      <c r="S11" s="47"/>
    </row>
    <row r="12" spans="1:19" ht="18" customHeight="1">
      <c r="A12" s="8">
        <v>8</v>
      </c>
      <c r="B12" s="9"/>
      <c r="C12" s="10">
        <v>10</v>
      </c>
      <c r="D12" s="10">
        <v>54</v>
      </c>
      <c r="E12" s="10">
        <v>31</v>
      </c>
      <c r="F12" s="9"/>
      <c r="G12" s="9"/>
      <c r="H12" s="9"/>
      <c r="I12" s="26" t="s">
        <v>32</v>
      </c>
      <c r="J12" s="23">
        <v>2</v>
      </c>
      <c r="K12" s="24">
        <v>800000</v>
      </c>
      <c r="L12" s="65">
        <v>0</v>
      </c>
      <c r="M12" s="66"/>
      <c r="N12" s="25">
        <v>0</v>
      </c>
      <c r="O12" s="67">
        <f t="shared" si="0"/>
        <v>800000</v>
      </c>
      <c r="P12" s="68"/>
      <c r="Q12" s="12" t="s">
        <v>24</v>
      </c>
      <c r="R12" s="50">
        <v>0</v>
      </c>
      <c r="S12" s="47"/>
    </row>
    <row r="13" spans="1:19" ht="18" customHeight="1">
      <c r="A13" s="8">
        <v>9</v>
      </c>
      <c r="B13" s="9"/>
      <c r="C13" s="10">
        <v>10</v>
      </c>
      <c r="D13" s="10">
        <v>54</v>
      </c>
      <c r="E13" s="10">
        <v>31</v>
      </c>
      <c r="F13" s="9"/>
      <c r="G13" s="9"/>
      <c r="H13" s="9"/>
      <c r="I13" s="26" t="s">
        <v>33</v>
      </c>
      <c r="J13" s="23">
        <v>1</v>
      </c>
      <c r="K13" s="24">
        <v>960000</v>
      </c>
      <c r="L13" s="65">
        <v>0</v>
      </c>
      <c r="M13" s="66"/>
      <c r="N13" s="25">
        <v>0</v>
      </c>
      <c r="O13" s="67">
        <f t="shared" si="0"/>
        <v>960000</v>
      </c>
      <c r="P13" s="68"/>
      <c r="Q13" s="12" t="s">
        <v>24</v>
      </c>
      <c r="R13" s="50">
        <v>0</v>
      </c>
      <c r="S13" s="47"/>
    </row>
    <row r="14" spans="1:19" ht="18" customHeight="1">
      <c r="A14" s="8">
        <v>10</v>
      </c>
      <c r="B14" s="9"/>
      <c r="C14" s="10">
        <v>10</v>
      </c>
      <c r="D14" s="10">
        <v>54</v>
      </c>
      <c r="E14" s="10">
        <v>31</v>
      </c>
      <c r="F14" s="9"/>
      <c r="G14" s="9"/>
      <c r="H14" s="9"/>
      <c r="I14" s="26" t="s">
        <v>34</v>
      </c>
      <c r="J14" s="23">
        <v>2</v>
      </c>
      <c r="K14" s="24">
        <v>1500000</v>
      </c>
      <c r="L14" s="65">
        <v>800000</v>
      </c>
      <c r="M14" s="66"/>
      <c r="N14" s="25">
        <v>0</v>
      </c>
      <c r="O14" s="67">
        <f t="shared" si="0"/>
        <v>2300000</v>
      </c>
      <c r="P14" s="68"/>
      <c r="Q14" s="12" t="s">
        <v>24</v>
      </c>
      <c r="R14" s="50">
        <v>0</v>
      </c>
      <c r="S14" s="47"/>
    </row>
    <row r="15" spans="1:19" ht="18" customHeight="1">
      <c r="A15" s="8">
        <v>11</v>
      </c>
      <c r="B15" s="9"/>
      <c r="C15" s="10">
        <v>10</v>
      </c>
      <c r="D15" s="10">
        <v>54</v>
      </c>
      <c r="E15" s="10">
        <v>31</v>
      </c>
      <c r="F15" s="9"/>
      <c r="G15" s="9"/>
      <c r="H15" s="9"/>
      <c r="I15" s="26" t="s">
        <v>35</v>
      </c>
      <c r="J15" s="23">
        <v>1</v>
      </c>
      <c r="K15" s="28">
        <v>956000</v>
      </c>
      <c r="L15" s="65">
        <v>0</v>
      </c>
      <c r="M15" s="66"/>
      <c r="N15" s="25">
        <v>0</v>
      </c>
      <c r="O15" s="67">
        <f t="shared" si="0"/>
        <v>956000</v>
      </c>
      <c r="P15" s="68"/>
      <c r="Q15" s="12" t="s">
        <v>24</v>
      </c>
      <c r="R15" s="50">
        <v>0</v>
      </c>
      <c r="S15" s="47"/>
    </row>
    <row r="16" spans="1:19" ht="18" customHeight="1">
      <c r="A16" s="8">
        <v>12</v>
      </c>
      <c r="B16" s="9"/>
      <c r="C16" s="10">
        <v>10</v>
      </c>
      <c r="D16" s="10">
        <v>54</v>
      </c>
      <c r="E16" s="10">
        <v>31</v>
      </c>
      <c r="F16" s="9"/>
      <c r="G16" s="9"/>
      <c r="H16" s="9"/>
      <c r="I16" s="26" t="s">
        <v>36</v>
      </c>
      <c r="J16" s="29">
        <v>1</v>
      </c>
      <c r="K16" s="25">
        <v>0</v>
      </c>
      <c r="L16" s="69">
        <v>200000</v>
      </c>
      <c r="M16" s="66"/>
      <c r="N16" s="25">
        <v>0</v>
      </c>
      <c r="O16" s="67">
        <f>L16+K16+N16</f>
        <v>200000</v>
      </c>
      <c r="P16" s="68"/>
      <c r="Q16" s="12" t="s">
        <v>24</v>
      </c>
      <c r="R16" s="50">
        <v>0</v>
      </c>
      <c r="S16" s="47"/>
    </row>
    <row r="17" spans="1:19" ht="18" customHeight="1">
      <c r="A17" s="8">
        <v>13</v>
      </c>
      <c r="B17" s="9"/>
      <c r="C17" s="10">
        <v>10</v>
      </c>
      <c r="D17" s="10">
        <v>54</v>
      </c>
      <c r="E17" s="10">
        <v>31</v>
      </c>
      <c r="F17" s="9"/>
      <c r="G17" s="9"/>
      <c r="H17" s="9"/>
      <c r="I17" s="26" t="s">
        <v>37</v>
      </c>
      <c r="J17" s="29">
        <v>3</v>
      </c>
      <c r="K17" s="25">
        <v>0</v>
      </c>
      <c r="L17" s="70">
        <v>250000</v>
      </c>
      <c r="M17" s="68"/>
      <c r="N17" s="24">
        <v>0</v>
      </c>
      <c r="O17" s="67">
        <f>L17+K17+N17</f>
        <v>250000</v>
      </c>
      <c r="P17" s="68"/>
      <c r="Q17" s="12" t="s">
        <v>24</v>
      </c>
      <c r="R17" s="50">
        <v>0</v>
      </c>
      <c r="S17" s="47"/>
    </row>
    <row r="18" spans="1:19" ht="18" customHeight="1">
      <c r="A18" s="8">
        <v>14</v>
      </c>
      <c r="B18" s="9"/>
      <c r="C18" s="10">
        <v>10</v>
      </c>
      <c r="D18" s="10">
        <v>54</v>
      </c>
      <c r="E18" s="10">
        <v>31</v>
      </c>
      <c r="F18" s="9"/>
      <c r="G18" s="9"/>
      <c r="H18" s="9"/>
      <c r="I18" s="26" t="s">
        <v>38</v>
      </c>
      <c r="J18" s="29">
        <v>3</v>
      </c>
      <c r="K18" s="25">
        <v>0</v>
      </c>
      <c r="L18" s="70">
        <v>100000</v>
      </c>
      <c r="M18" s="68"/>
      <c r="N18" s="24">
        <v>0</v>
      </c>
      <c r="O18" s="67">
        <f>L18+K18+N18</f>
        <v>100000</v>
      </c>
      <c r="P18" s="68"/>
      <c r="Q18" s="12" t="s">
        <v>24</v>
      </c>
      <c r="R18" s="50">
        <v>0</v>
      </c>
      <c r="S18" s="47"/>
    </row>
    <row r="19" spans="1:19" ht="18" customHeight="1">
      <c r="A19" s="8">
        <v>15</v>
      </c>
      <c r="B19" s="9"/>
      <c r="C19" s="10">
        <v>10</v>
      </c>
      <c r="D19" s="10">
        <v>54</v>
      </c>
      <c r="E19" s="10">
        <v>31</v>
      </c>
      <c r="F19" s="9"/>
      <c r="G19" s="9"/>
      <c r="H19" s="9"/>
      <c r="I19" s="26" t="s">
        <v>39</v>
      </c>
      <c r="J19" s="23">
        <v>1</v>
      </c>
      <c r="K19" s="30">
        <v>0</v>
      </c>
      <c r="L19" s="67">
        <v>250000</v>
      </c>
      <c r="M19" s="68"/>
      <c r="N19" s="24">
        <v>0</v>
      </c>
      <c r="O19" s="67">
        <f t="shared" ref="O19:O37" si="1">K19+L19+N19</f>
        <v>250000</v>
      </c>
      <c r="P19" s="68"/>
      <c r="Q19" s="12" t="s">
        <v>24</v>
      </c>
      <c r="R19" s="50">
        <v>0</v>
      </c>
      <c r="S19" s="47"/>
    </row>
    <row r="20" spans="1:19" ht="18" customHeight="1">
      <c r="A20" s="8">
        <v>16</v>
      </c>
      <c r="B20" s="9"/>
      <c r="C20" s="10">
        <v>10</v>
      </c>
      <c r="D20" s="10">
        <v>54</v>
      </c>
      <c r="E20" s="10">
        <v>31</v>
      </c>
      <c r="F20" s="9"/>
      <c r="G20" s="9"/>
      <c r="H20" s="9"/>
      <c r="I20" s="26" t="s">
        <v>40</v>
      </c>
      <c r="J20" s="23">
        <v>2</v>
      </c>
      <c r="K20" s="25">
        <v>0</v>
      </c>
      <c r="L20" s="65">
        <v>150000</v>
      </c>
      <c r="M20" s="66"/>
      <c r="N20" s="24">
        <v>0</v>
      </c>
      <c r="O20" s="67">
        <f t="shared" si="1"/>
        <v>150000</v>
      </c>
      <c r="P20" s="68"/>
      <c r="Q20" s="12" t="s">
        <v>24</v>
      </c>
      <c r="R20" s="50">
        <v>0</v>
      </c>
      <c r="S20" s="47"/>
    </row>
    <row r="21" spans="1:19" ht="18" customHeight="1">
      <c r="A21" s="8">
        <v>17</v>
      </c>
      <c r="B21" s="9"/>
      <c r="C21" s="10">
        <v>10</v>
      </c>
      <c r="D21" s="10">
        <v>54</v>
      </c>
      <c r="E21" s="10">
        <v>31</v>
      </c>
      <c r="F21" s="9"/>
      <c r="G21" s="9"/>
      <c r="H21" s="9"/>
      <c r="I21" s="26" t="s">
        <v>41</v>
      </c>
      <c r="J21" s="23">
        <v>2</v>
      </c>
      <c r="K21" s="25">
        <v>0</v>
      </c>
      <c r="L21" s="67">
        <v>100000</v>
      </c>
      <c r="M21" s="68"/>
      <c r="N21" s="25">
        <v>0</v>
      </c>
      <c r="O21" s="67">
        <f t="shared" si="1"/>
        <v>100000</v>
      </c>
      <c r="P21" s="68"/>
      <c r="Q21" s="12" t="s">
        <v>24</v>
      </c>
      <c r="R21" s="50">
        <v>0</v>
      </c>
      <c r="S21" s="47"/>
    </row>
    <row r="22" spans="1:19" ht="18" customHeight="1">
      <c r="A22" s="8">
        <v>18</v>
      </c>
      <c r="B22" s="9"/>
      <c r="C22" s="10">
        <v>10</v>
      </c>
      <c r="D22" s="10">
        <v>54</v>
      </c>
      <c r="E22" s="10">
        <v>31</v>
      </c>
      <c r="F22" s="9"/>
      <c r="G22" s="9"/>
      <c r="H22" s="9"/>
      <c r="I22" s="26" t="s">
        <v>42</v>
      </c>
      <c r="J22" s="23">
        <v>2</v>
      </c>
      <c r="K22" s="25">
        <v>0</v>
      </c>
      <c r="L22" s="67">
        <v>300000</v>
      </c>
      <c r="M22" s="68"/>
      <c r="N22" s="25">
        <v>0</v>
      </c>
      <c r="O22" s="67">
        <f t="shared" si="1"/>
        <v>300000</v>
      </c>
      <c r="P22" s="68"/>
      <c r="Q22" s="12" t="s">
        <v>24</v>
      </c>
      <c r="R22" s="50">
        <v>0</v>
      </c>
      <c r="S22" s="47"/>
    </row>
    <row r="23" spans="1:19" ht="18" customHeight="1">
      <c r="A23" s="8">
        <v>19</v>
      </c>
      <c r="B23" s="9"/>
      <c r="C23" s="10">
        <v>10</v>
      </c>
      <c r="D23" s="10">
        <v>54</v>
      </c>
      <c r="E23" s="10">
        <v>31</v>
      </c>
      <c r="F23" s="9"/>
      <c r="G23" s="9"/>
      <c r="H23" s="9"/>
      <c r="I23" s="26" t="s">
        <v>43</v>
      </c>
      <c r="J23" s="23">
        <v>3</v>
      </c>
      <c r="K23" s="25">
        <v>0</v>
      </c>
      <c r="L23" s="71">
        <v>200000</v>
      </c>
      <c r="M23" s="72"/>
      <c r="N23" s="25">
        <v>0</v>
      </c>
      <c r="O23" s="67">
        <f t="shared" si="1"/>
        <v>200000</v>
      </c>
      <c r="P23" s="68"/>
      <c r="Q23" s="12" t="s">
        <v>24</v>
      </c>
      <c r="R23" s="50">
        <v>0</v>
      </c>
      <c r="S23" s="47"/>
    </row>
    <row r="24" spans="1:19" ht="18" customHeight="1">
      <c r="A24" s="8">
        <v>20</v>
      </c>
      <c r="B24" s="9"/>
      <c r="C24" s="10">
        <v>10</v>
      </c>
      <c r="D24" s="10">
        <v>54</v>
      </c>
      <c r="E24" s="10">
        <v>31</v>
      </c>
      <c r="F24" s="9"/>
      <c r="G24" s="9"/>
      <c r="H24" s="9"/>
      <c r="I24" s="26" t="s">
        <v>44</v>
      </c>
      <c r="J24" s="23">
        <v>1</v>
      </c>
      <c r="K24" s="25">
        <v>0</v>
      </c>
      <c r="L24" s="67">
        <f>300000</f>
        <v>300000</v>
      </c>
      <c r="M24" s="68"/>
      <c r="N24" s="25">
        <f>100000+100000+100000+100000</f>
        <v>400000</v>
      </c>
      <c r="O24" s="67">
        <f t="shared" si="1"/>
        <v>700000</v>
      </c>
      <c r="P24" s="68"/>
      <c r="Q24" s="12" t="s">
        <v>24</v>
      </c>
      <c r="R24" s="50">
        <v>0</v>
      </c>
      <c r="S24" s="47"/>
    </row>
    <row r="25" spans="1:19" ht="18" customHeight="1">
      <c r="A25" s="8">
        <v>21</v>
      </c>
      <c r="B25" s="9"/>
      <c r="C25" s="10">
        <v>10</v>
      </c>
      <c r="D25" s="10">
        <v>54</v>
      </c>
      <c r="E25" s="10">
        <v>31</v>
      </c>
      <c r="F25" s="9"/>
      <c r="G25" s="9"/>
      <c r="H25" s="9"/>
      <c r="I25" s="26" t="s">
        <v>45</v>
      </c>
      <c r="J25" s="23">
        <v>2</v>
      </c>
      <c r="K25" s="25">
        <v>0</v>
      </c>
      <c r="L25" s="67">
        <v>350000</v>
      </c>
      <c r="M25" s="68"/>
      <c r="N25" s="25">
        <v>0</v>
      </c>
      <c r="O25" s="67">
        <f t="shared" si="1"/>
        <v>350000</v>
      </c>
      <c r="P25" s="68"/>
      <c r="Q25" s="12" t="s">
        <v>24</v>
      </c>
      <c r="R25" s="50">
        <v>0</v>
      </c>
      <c r="S25" s="47"/>
    </row>
    <row r="26" spans="1:19" ht="18" customHeight="1">
      <c r="A26" s="8">
        <v>22</v>
      </c>
      <c r="B26" s="9"/>
      <c r="C26" s="10">
        <v>10</v>
      </c>
      <c r="D26" s="10">
        <v>54</v>
      </c>
      <c r="E26" s="10">
        <v>31</v>
      </c>
      <c r="F26" s="9"/>
      <c r="G26" s="9"/>
      <c r="H26" s="9"/>
      <c r="I26" s="26" t="s">
        <v>46</v>
      </c>
      <c r="J26" s="23">
        <v>2</v>
      </c>
      <c r="K26" s="25">
        <v>0</v>
      </c>
      <c r="L26" s="67">
        <v>200000</v>
      </c>
      <c r="M26" s="68"/>
      <c r="N26" s="25">
        <v>0</v>
      </c>
      <c r="O26" s="67">
        <f t="shared" si="1"/>
        <v>200000</v>
      </c>
      <c r="P26" s="68"/>
      <c r="Q26" s="12" t="s">
        <v>24</v>
      </c>
      <c r="R26" s="50">
        <v>0</v>
      </c>
      <c r="S26" s="47"/>
    </row>
    <row r="27" spans="1:19" ht="18" customHeight="1">
      <c r="A27" s="8">
        <v>23</v>
      </c>
      <c r="B27" s="9"/>
      <c r="C27" s="10">
        <v>10</v>
      </c>
      <c r="D27" s="10">
        <v>54</v>
      </c>
      <c r="E27" s="10">
        <v>31</v>
      </c>
      <c r="F27" s="9"/>
      <c r="G27" s="9"/>
      <c r="H27" s="9"/>
      <c r="I27" s="26" t="s">
        <v>47</v>
      </c>
      <c r="J27" s="23">
        <v>2</v>
      </c>
      <c r="K27" s="25">
        <v>0</v>
      </c>
      <c r="L27" s="67">
        <v>200000</v>
      </c>
      <c r="M27" s="68"/>
      <c r="N27" s="25">
        <v>0</v>
      </c>
      <c r="O27" s="67">
        <f t="shared" si="1"/>
        <v>200000</v>
      </c>
      <c r="P27" s="68"/>
      <c r="Q27" s="12" t="s">
        <v>24</v>
      </c>
      <c r="R27" s="50">
        <v>0</v>
      </c>
      <c r="S27" s="47"/>
    </row>
    <row r="28" spans="1:19" ht="18" customHeight="1">
      <c r="A28" s="8">
        <v>24</v>
      </c>
      <c r="B28" s="9"/>
      <c r="C28" s="10">
        <v>10</v>
      </c>
      <c r="D28" s="10">
        <v>54</v>
      </c>
      <c r="E28" s="10">
        <v>31</v>
      </c>
      <c r="F28" s="9"/>
      <c r="G28" s="9"/>
      <c r="H28" s="9"/>
      <c r="I28" s="26" t="s">
        <v>48</v>
      </c>
      <c r="J28" s="23">
        <v>2</v>
      </c>
      <c r="K28" s="25">
        <v>0</v>
      </c>
      <c r="L28" s="67">
        <f>782460</f>
        <v>782460</v>
      </c>
      <c r="M28" s="68"/>
      <c r="N28" s="25">
        <v>0</v>
      </c>
      <c r="O28" s="67">
        <f t="shared" si="1"/>
        <v>782460</v>
      </c>
      <c r="P28" s="68"/>
      <c r="Q28" s="12" t="s">
        <v>24</v>
      </c>
      <c r="R28" s="50">
        <v>0</v>
      </c>
      <c r="S28" s="47"/>
    </row>
    <row r="29" spans="1:19" ht="18" customHeight="1">
      <c r="A29" s="8">
        <v>25</v>
      </c>
      <c r="B29" s="9"/>
      <c r="C29" s="10">
        <v>10</v>
      </c>
      <c r="D29" s="10">
        <v>54</v>
      </c>
      <c r="E29" s="10">
        <v>31</v>
      </c>
      <c r="F29" s="9"/>
      <c r="G29" s="9"/>
      <c r="H29" s="9"/>
      <c r="I29" s="26" t="s">
        <v>49</v>
      </c>
      <c r="J29" s="23">
        <v>2</v>
      </c>
      <c r="K29" s="25">
        <v>0</v>
      </c>
      <c r="L29" s="67">
        <f>480000+40000</f>
        <v>520000</v>
      </c>
      <c r="M29" s="68"/>
      <c r="N29" s="25">
        <v>0</v>
      </c>
      <c r="O29" s="67">
        <f t="shared" si="1"/>
        <v>520000</v>
      </c>
      <c r="P29" s="68"/>
      <c r="Q29" s="12" t="s">
        <v>24</v>
      </c>
      <c r="R29" s="50">
        <v>0</v>
      </c>
      <c r="S29" s="47"/>
    </row>
    <row r="30" spans="1:19" ht="18" customHeight="1">
      <c r="A30" s="8">
        <v>26</v>
      </c>
      <c r="B30" s="9"/>
      <c r="C30" s="10">
        <v>10</v>
      </c>
      <c r="D30" s="10">
        <v>54</v>
      </c>
      <c r="E30" s="10">
        <v>31</v>
      </c>
      <c r="F30" s="9"/>
      <c r="G30" s="9"/>
      <c r="H30" s="9"/>
      <c r="I30" s="26" t="s">
        <v>50</v>
      </c>
      <c r="J30" s="23">
        <v>2</v>
      </c>
      <c r="K30" s="25">
        <v>0</v>
      </c>
      <c r="L30" s="67">
        <v>800000</v>
      </c>
      <c r="M30" s="68"/>
      <c r="N30" s="25">
        <v>0</v>
      </c>
      <c r="O30" s="67">
        <f t="shared" si="1"/>
        <v>800000</v>
      </c>
      <c r="P30" s="68"/>
      <c r="Q30" s="12" t="s">
        <v>24</v>
      </c>
      <c r="R30" s="50">
        <v>0</v>
      </c>
      <c r="S30" s="47"/>
    </row>
    <row r="31" spans="1:19" s="1" customFormat="1" ht="17.100000000000001" customHeight="1">
      <c r="A31" s="13">
        <v>27</v>
      </c>
      <c r="B31" s="14"/>
      <c r="C31" s="15">
        <v>10</v>
      </c>
      <c r="D31" s="15">
        <v>54</v>
      </c>
      <c r="E31" s="15">
        <v>31</v>
      </c>
      <c r="F31" s="14"/>
      <c r="G31" s="14"/>
      <c r="H31" s="14"/>
      <c r="I31" s="31" t="s">
        <v>51</v>
      </c>
      <c r="J31" s="32">
        <v>2</v>
      </c>
      <c r="K31" s="27">
        <v>0</v>
      </c>
      <c r="L31" s="65">
        <v>0</v>
      </c>
      <c r="M31" s="66"/>
      <c r="N31" s="33">
        <v>1500000</v>
      </c>
      <c r="O31" s="67">
        <f t="shared" si="1"/>
        <v>1500000</v>
      </c>
      <c r="P31" s="68"/>
      <c r="Q31" s="48" t="s">
        <v>24</v>
      </c>
      <c r="R31" s="51">
        <v>0</v>
      </c>
      <c r="S31" s="52"/>
    </row>
    <row r="32" spans="1:19" ht="18" customHeight="1">
      <c r="A32" s="8">
        <v>28</v>
      </c>
      <c r="B32" s="9"/>
      <c r="C32" s="10">
        <v>10</v>
      </c>
      <c r="D32" s="10">
        <v>54</v>
      </c>
      <c r="E32" s="10">
        <v>31</v>
      </c>
      <c r="F32" s="9"/>
      <c r="G32" s="9"/>
      <c r="H32" s="9"/>
      <c r="I32" s="26" t="s">
        <v>52</v>
      </c>
      <c r="J32" s="23">
        <v>2</v>
      </c>
      <c r="K32" s="25">
        <v>0</v>
      </c>
      <c r="L32" s="65">
        <v>0</v>
      </c>
      <c r="M32" s="66"/>
      <c r="N32" s="24">
        <v>1615000</v>
      </c>
      <c r="O32" s="67">
        <f t="shared" si="1"/>
        <v>1615000</v>
      </c>
      <c r="P32" s="68"/>
      <c r="Q32" s="12" t="s">
        <v>24</v>
      </c>
      <c r="R32" s="50">
        <v>0</v>
      </c>
      <c r="S32" s="47"/>
    </row>
    <row r="33" spans="1:19" ht="18" customHeight="1">
      <c r="A33" s="8">
        <v>29</v>
      </c>
      <c r="B33" s="9"/>
      <c r="C33" s="10">
        <v>10</v>
      </c>
      <c r="D33" s="10">
        <v>54</v>
      </c>
      <c r="E33" s="10">
        <v>31</v>
      </c>
      <c r="F33" s="9"/>
      <c r="G33" s="9"/>
      <c r="H33" s="9"/>
      <c r="I33" s="26" t="s">
        <v>53</v>
      </c>
      <c r="J33" s="23">
        <v>2</v>
      </c>
      <c r="K33" s="25">
        <v>0</v>
      </c>
      <c r="L33" s="65">
        <v>0</v>
      </c>
      <c r="M33" s="66"/>
      <c r="N33" s="24">
        <v>150000</v>
      </c>
      <c r="O33" s="67">
        <f t="shared" si="1"/>
        <v>150000</v>
      </c>
      <c r="P33" s="68"/>
      <c r="Q33" s="12" t="s">
        <v>24</v>
      </c>
      <c r="R33" s="50">
        <v>0</v>
      </c>
      <c r="S33" s="47"/>
    </row>
    <row r="34" spans="1:19" ht="18" customHeight="1">
      <c r="A34" s="8">
        <v>30</v>
      </c>
      <c r="B34" s="9"/>
      <c r="C34" s="10">
        <v>10</v>
      </c>
      <c r="D34" s="10">
        <v>54</v>
      </c>
      <c r="E34" s="10">
        <v>31</v>
      </c>
      <c r="F34" s="9"/>
      <c r="G34" s="9"/>
      <c r="H34" s="9"/>
      <c r="I34" s="26" t="s">
        <v>54</v>
      </c>
      <c r="J34" s="23">
        <v>2</v>
      </c>
      <c r="K34" s="25">
        <v>0</v>
      </c>
      <c r="L34" s="65">
        <v>0</v>
      </c>
      <c r="M34" s="66"/>
      <c r="N34" s="34">
        <v>250000</v>
      </c>
      <c r="O34" s="67">
        <f t="shared" si="1"/>
        <v>250000</v>
      </c>
      <c r="P34" s="68"/>
      <c r="Q34" s="12" t="s">
        <v>24</v>
      </c>
      <c r="R34" s="50">
        <v>0</v>
      </c>
      <c r="S34" s="47"/>
    </row>
    <row r="35" spans="1:19" ht="18" customHeight="1">
      <c r="A35" s="8">
        <v>31</v>
      </c>
      <c r="B35" s="9"/>
      <c r="C35" s="10">
        <v>10</v>
      </c>
      <c r="D35" s="10">
        <v>54</v>
      </c>
      <c r="E35" s="10">
        <v>31</v>
      </c>
      <c r="F35" s="9"/>
      <c r="G35" s="9"/>
      <c r="H35" s="9"/>
      <c r="I35" s="26" t="s">
        <v>55</v>
      </c>
      <c r="J35" s="23">
        <v>2</v>
      </c>
      <c r="K35" s="25">
        <v>0</v>
      </c>
      <c r="L35" s="65">
        <v>0</v>
      </c>
      <c r="M35" s="66"/>
      <c r="N35" s="24">
        <v>250000</v>
      </c>
      <c r="O35" s="67">
        <f t="shared" si="1"/>
        <v>250000</v>
      </c>
      <c r="P35" s="68"/>
      <c r="Q35" s="12" t="s">
        <v>24</v>
      </c>
      <c r="R35" s="50">
        <v>0</v>
      </c>
      <c r="S35" s="47"/>
    </row>
    <row r="36" spans="1:19" ht="18" customHeight="1">
      <c r="A36" s="8">
        <v>32</v>
      </c>
      <c r="B36" s="9"/>
      <c r="C36" s="10">
        <v>10</v>
      </c>
      <c r="D36" s="10">
        <v>54</v>
      </c>
      <c r="E36" s="10">
        <v>31</v>
      </c>
      <c r="F36" s="9"/>
      <c r="G36" s="9"/>
      <c r="H36" s="9"/>
      <c r="I36" s="26" t="s">
        <v>56</v>
      </c>
      <c r="J36" s="23">
        <v>2</v>
      </c>
      <c r="K36" s="25">
        <v>0</v>
      </c>
      <c r="L36" s="65">
        <v>0</v>
      </c>
      <c r="M36" s="66"/>
      <c r="N36" s="24">
        <v>300000</v>
      </c>
      <c r="O36" s="67">
        <f t="shared" si="1"/>
        <v>300000</v>
      </c>
      <c r="P36" s="68"/>
      <c r="Q36" s="12" t="s">
        <v>24</v>
      </c>
      <c r="R36" s="50">
        <v>0</v>
      </c>
      <c r="S36" s="47"/>
    </row>
    <row r="37" spans="1:19" ht="18" customHeight="1">
      <c r="A37" s="8">
        <v>33</v>
      </c>
      <c r="B37" s="9"/>
      <c r="C37" s="10">
        <v>10</v>
      </c>
      <c r="D37" s="10">
        <v>54</v>
      </c>
      <c r="E37" s="10">
        <v>31</v>
      </c>
      <c r="F37" s="9"/>
      <c r="G37" s="9"/>
      <c r="H37" s="9"/>
      <c r="I37" s="26" t="s">
        <v>57</v>
      </c>
      <c r="J37" s="23">
        <v>2</v>
      </c>
      <c r="K37" s="35">
        <v>0</v>
      </c>
      <c r="L37" s="73">
        <v>0</v>
      </c>
      <c r="M37" s="74"/>
      <c r="N37" s="36">
        <v>780000</v>
      </c>
      <c r="O37" s="67">
        <f t="shared" si="1"/>
        <v>780000</v>
      </c>
      <c r="P37" s="68"/>
      <c r="Q37" s="53" t="s">
        <v>24</v>
      </c>
      <c r="R37" s="50">
        <v>0</v>
      </c>
      <c r="S37" s="47"/>
    </row>
    <row r="38" spans="1:19" s="1" customFormat="1" ht="18" customHeight="1">
      <c r="A38" s="13">
        <v>34</v>
      </c>
      <c r="B38" s="14"/>
      <c r="C38" s="15">
        <v>11</v>
      </c>
      <c r="D38" s="15">
        <v>55</v>
      </c>
      <c r="E38" s="10">
        <v>31</v>
      </c>
      <c r="F38" s="14"/>
      <c r="G38" s="14"/>
      <c r="H38" s="14"/>
      <c r="I38" s="31" t="s">
        <v>58</v>
      </c>
      <c r="J38" s="32">
        <v>2</v>
      </c>
      <c r="K38" s="37">
        <v>0</v>
      </c>
      <c r="L38" s="73">
        <v>200000</v>
      </c>
      <c r="M38" s="74"/>
      <c r="N38" s="38">
        <v>0</v>
      </c>
      <c r="O38" s="67">
        <f>K38+L38+N38</f>
        <v>200000</v>
      </c>
      <c r="P38" s="68"/>
      <c r="Q38" s="54" t="s">
        <v>24</v>
      </c>
      <c r="R38" s="51">
        <v>0</v>
      </c>
      <c r="S38" s="52"/>
    </row>
    <row r="39" spans="1:19" ht="18" customHeight="1">
      <c r="A39" s="16"/>
      <c r="B39" s="17"/>
      <c r="C39" s="18"/>
      <c r="D39" s="18"/>
      <c r="E39" s="18"/>
      <c r="F39" s="17"/>
      <c r="G39" s="17"/>
      <c r="H39" s="17"/>
      <c r="I39" s="39"/>
      <c r="J39" s="16"/>
      <c r="K39" s="40">
        <f>SUM(K5:K38)</f>
        <v>6426240</v>
      </c>
      <c r="L39" s="75">
        <f>SUM(L5:M38)</f>
        <v>5902460</v>
      </c>
      <c r="M39" s="75"/>
      <c r="N39" s="40">
        <f>SUM(N5:N38)</f>
        <v>5245000</v>
      </c>
      <c r="O39" s="76">
        <f>K39+L39+N39</f>
        <v>17573700</v>
      </c>
      <c r="P39" s="76"/>
      <c r="Q39" s="17"/>
      <c r="R39" s="55"/>
      <c r="S39" s="55"/>
    </row>
    <row r="40" spans="1:19" ht="5.0999999999999996" customHeight="1">
      <c r="A40" s="16"/>
      <c r="B40" s="17"/>
      <c r="C40" s="18"/>
      <c r="D40" s="18"/>
      <c r="E40" s="18"/>
      <c r="F40" s="17"/>
      <c r="G40" s="17"/>
      <c r="H40" s="17"/>
      <c r="I40" s="39"/>
      <c r="J40" s="16"/>
      <c r="K40" s="41"/>
      <c r="L40" s="42"/>
      <c r="M40" s="42"/>
      <c r="N40" s="41"/>
      <c r="O40" s="42"/>
      <c r="P40" s="42"/>
      <c r="Q40" s="17"/>
      <c r="R40" s="55"/>
      <c r="S40" s="55"/>
    </row>
    <row r="41" spans="1:19" ht="8.1" customHeight="1">
      <c r="A41" s="77" t="s">
        <v>59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9" ht="8.1" customHeight="1">
      <c r="A42" s="19" t="s">
        <v>60</v>
      </c>
      <c r="B42" s="19"/>
      <c r="C42" s="19"/>
      <c r="D42" s="19"/>
      <c r="E42" s="19"/>
      <c r="F42" s="19"/>
      <c r="G42" s="19"/>
      <c r="H42" s="19"/>
      <c r="I42" s="19"/>
    </row>
    <row r="43" spans="1:19" ht="8.1" customHeight="1">
      <c r="A43" s="19" t="s">
        <v>61</v>
      </c>
      <c r="B43" s="19"/>
      <c r="C43" s="19"/>
      <c r="D43" s="19"/>
      <c r="E43" s="19"/>
      <c r="F43" s="19"/>
      <c r="G43" s="19"/>
      <c r="H43" s="19"/>
      <c r="I43" s="19"/>
    </row>
    <row r="44" spans="1:19" s="1" customFormat="1" ht="9" customHeight="1">
      <c r="A44" s="20" t="s">
        <v>62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43"/>
      <c r="P44" s="43"/>
      <c r="Q44" s="43"/>
      <c r="R44" s="56"/>
      <c r="S44" s="56"/>
    </row>
    <row r="45" spans="1:19" s="1" customFormat="1" ht="17.100000000000001" customHeight="1">
      <c r="A45" s="78" t="s">
        <v>63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43"/>
      <c r="P45" s="43"/>
      <c r="Q45" s="43"/>
      <c r="R45" s="56"/>
      <c r="S45" s="56"/>
    </row>
  </sheetData>
  <mergeCells count="86">
    <mergeCell ref="A41:K41"/>
    <mergeCell ref="A45:N45"/>
    <mergeCell ref="A3:A4"/>
    <mergeCell ref="B3:B4"/>
    <mergeCell ref="F3:F4"/>
    <mergeCell ref="G3:G4"/>
    <mergeCell ref="H3:H4"/>
    <mergeCell ref="I3:I4"/>
    <mergeCell ref="J3:J4"/>
    <mergeCell ref="L37:M37"/>
    <mergeCell ref="O37:P37"/>
    <mergeCell ref="L38:M38"/>
    <mergeCell ref="O38:P38"/>
    <mergeCell ref="L39:M39"/>
    <mergeCell ref="O39:P39"/>
    <mergeCell ref="L34:M34"/>
    <mergeCell ref="O34:P34"/>
    <mergeCell ref="L35:M35"/>
    <mergeCell ref="O35:P35"/>
    <mergeCell ref="L36:M36"/>
    <mergeCell ref="O36:P36"/>
    <mergeCell ref="L31:M31"/>
    <mergeCell ref="O31:P31"/>
    <mergeCell ref="L32:M32"/>
    <mergeCell ref="O32:P32"/>
    <mergeCell ref="L33:M33"/>
    <mergeCell ref="O33:P33"/>
    <mergeCell ref="L28:M28"/>
    <mergeCell ref="O28:P28"/>
    <mergeCell ref="L29:M29"/>
    <mergeCell ref="O29:P29"/>
    <mergeCell ref="L30:M30"/>
    <mergeCell ref="O30:P30"/>
    <mergeCell ref="L25:M25"/>
    <mergeCell ref="O25:P25"/>
    <mergeCell ref="L26:M26"/>
    <mergeCell ref="O26:P26"/>
    <mergeCell ref="L27:M27"/>
    <mergeCell ref="O27:P27"/>
    <mergeCell ref="L22:M22"/>
    <mergeCell ref="O22:P22"/>
    <mergeCell ref="L23:M23"/>
    <mergeCell ref="O23:P23"/>
    <mergeCell ref="L24:M24"/>
    <mergeCell ref="O24:P24"/>
    <mergeCell ref="L19:M19"/>
    <mergeCell ref="O19:P19"/>
    <mergeCell ref="L20:M20"/>
    <mergeCell ref="O20:P20"/>
    <mergeCell ref="L21:M21"/>
    <mergeCell ref="O21:P21"/>
    <mergeCell ref="L16:M16"/>
    <mergeCell ref="O16:P16"/>
    <mergeCell ref="L17:M17"/>
    <mergeCell ref="O17:P17"/>
    <mergeCell ref="L18:M18"/>
    <mergeCell ref="O18:P18"/>
    <mergeCell ref="L13:M13"/>
    <mergeCell ref="O13:P13"/>
    <mergeCell ref="L14:M14"/>
    <mergeCell ref="O14:P14"/>
    <mergeCell ref="L15:M15"/>
    <mergeCell ref="O15:P15"/>
    <mergeCell ref="L10:M10"/>
    <mergeCell ref="O10:P10"/>
    <mergeCell ref="L11:M11"/>
    <mergeCell ref="O11:P11"/>
    <mergeCell ref="L12:M12"/>
    <mergeCell ref="O12:P12"/>
    <mergeCell ref="L7:M7"/>
    <mergeCell ref="O7:P7"/>
    <mergeCell ref="L8:M8"/>
    <mergeCell ref="O8:P8"/>
    <mergeCell ref="L9:M9"/>
    <mergeCell ref="O9:P9"/>
    <mergeCell ref="L4:M4"/>
    <mergeCell ref="O4:P4"/>
    <mergeCell ref="L5:M5"/>
    <mergeCell ref="O5:P5"/>
    <mergeCell ref="L6:M6"/>
    <mergeCell ref="O6:P6"/>
    <mergeCell ref="A1:I1"/>
    <mergeCell ref="A2:I2"/>
    <mergeCell ref="C3:E3"/>
    <mergeCell ref="K3:P3"/>
    <mergeCell ref="R3:S3"/>
  </mergeCells>
  <pageMargins left="0.69930555555555596" right="0.69930555555555596" top="0.35416666666666702" bottom="7.7777777777777807E-2" header="0.3" footer="0.118055555555556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TRIENNALE 2017_2019 FINALE_BOZZA</dc:title>
  <dc:creator>Admin</dc:creator>
  <cp:lastModifiedBy>Marisa Angelini</cp:lastModifiedBy>
  <dcterms:created xsi:type="dcterms:W3CDTF">2018-02-13T12:34:00Z</dcterms:created>
  <dcterms:modified xsi:type="dcterms:W3CDTF">2018-02-23T07:40:45Z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