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9150" windowHeight="7995" firstSheet="1" activeTab="1"/>
  </bookViews>
  <sheets>
    <sheet name="Foglio1" sheetId="1" r:id="rId1"/>
    <sheet name="SCOCCIA" sheetId="3" r:id="rId2"/>
    <sheet name="Foglio2" sheetId="4" r:id="rId3"/>
  </sheets>
  <calcPr calcId="125725" iterateDelta="1E-4"/>
</workbook>
</file>

<file path=xl/calcChain.xml><?xml version="1.0" encoding="utf-8"?>
<calcChain xmlns="http://schemas.openxmlformats.org/spreadsheetml/2006/main">
  <c r="F107" i="3"/>
  <c r="B110"/>
  <c r="D107"/>
  <c r="B107"/>
  <c r="C77"/>
  <c r="F77"/>
  <c r="B80" s="1"/>
  <c r="D77"/>
  <c r="B79" s="1"/>
  <c r="B81" s="1"/>
  <c r="B77"/>
  <c r="C47"/>
  <c r="B49" s="1"/>
  <c r="F47"/>
  <c r="B50" s="1"/>
  <c r="D47"/>
  <c r="B57" s="1"/>
  <c r="C114" s="1"/>
  <c r="B47"/>
  <c r="F17"/>
  <c r="B20" s="1"/>
  <c r="D17"/>
  <c r="B19" s="1"/>
  <c r="B21" s="1"/>
  <c r="B24" s="1"/>
  <c r="B17"/>
  <c r="B109"/>
  <c r="B111" s="1"/>
  <c r="C116" s="1"/>
  <c r="I8" i="1"/>
  <c r="I12"/>
  <c r="I14" s="1"/>
  <c r="I17" s="1"/>
  <c r="I19" s="1"/>
  <c r="B6"/>
  <c r="B8" s="1"/>
  <c r="B51" i="3" l="1"/>
  <c r="B56" s="1"/>
  <c r="B82"/>
  <c r="C115" s="1"/>
  <c r="C117" s="1"/>
  <c r="C119" s="1"/>
  <c r="C122" s="1"/>
</calcChain>
</file>

<file path=xl/sharedStrings.xml><?xml version="1.0" encoding="utf-8"?>
<sst xmlns="http://schemas.openxmlformats.org/spreadsheetml/2006/main" count="115" uniqueCount="53">
  <si>
    <t>totale anno 2016 con fitto di € 1414,94</t>
  </si>
  <si>
    <t>totale anno 2016 con fitto di € 1200</t>
  </si>
  <si>
    <t>differenza tra i fitti</t>
  </si>
  <si>
    <t>pagamenti assegni per arretrati</t>
  </si>
  <si>
    <t>totale dovuto negli anni precedenti al 31-12-2016</t>
  </si>
  <si>
    <t>saldo arretrati al 31-12-2015 tolto il totale fitti 2016</t>
  </si>
  <si>
    <t>saldo al 31-12-2015</t>
  </si>
  <si>
    <t>fitti da pagare anno 2016</t>
  </si>
  <si>
    <t>saldo al 28-09-2016</t>
  </si>
  <si>
    <t>bonifico del 29-09-2016 diretto al comune</t>
  </si>
  <si>
    <t>bonifico del 03-11-2016 diretto al comune</t>
  </si>
  <si>
    <t>saldo al 03-11-2016 (salvo bonifici successivi)</t>
  </si>
  <si>
    <t>detrazione per differeza fitti ordinari e fitti versati (in attesa accettazione conume)</t>
  </si>
  <si>
    <t>saldo totale al 31-12-2016</t>
  </si>
  <si>
    <t>SITUAZIONE CONTABILE AFFITTI SANDRA SCOCCIA</t>
  </si>
  <si>
    <t>ANNO 2014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</si>
  <si>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</si>
  <si>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</si>
  <si>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</si>
  <si>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</si>
  <si>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</si>
  <si>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</si>
  <si>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</si>
  <si>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</si>
  <si>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</si>
  <si>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</si>
  <si>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</si>
  <si>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</si>
  <si>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Appartamento</t>
  </si>
  <si>
    <t>Cantina</t>
  </si>
  <si>
    <t>Affitti</t>
  </si>
  <si>
    <t>Pagamenti</t>
  </si>
  <si>
    <t>Data</t>
  </si>
  <si>
    <t>Assegno 237</t>
  </si>
  <si>
    <t>Assegno 238</t>
  </si>
  <si>
    <t>ANNO 2015</t>
  </si>
  <si>
    <t>Appartamento Delibera del 04/06/2015</t>
  </si>
  <si>
    <t>Totale Appart. e Cantina</t>
  </si>
  <si>
    <t>Assegno 288</t>
  </si>
  <si>
    <t>Assegno 289</t>
  </si>
  <si>
    <t>Assegno 611</t>
  </si>
  <si>
    <t>Assegno 612</t>
  </si>
  <si>
    <t>Differenza 2015 dare da delibera</t>
  </si>
  <si>
    <t>Differenza da Contratto</t>
  </si>
  <si>
    <t>ANNO 2016</t>
  </si>
  <si>
    <t>Differenza 2016 dare da delibera</t>
  </si>
  <si>
    <t>ANNO 2017</t>
  </si>
  <si>
    <t>SALDO DARE AL 31/12/2017</t>
  </si>
  <si>
    <t>SALDO DARE AL 31/12/2015</t>
  </si>
  <si>
    <t>SALDO DARE AL 31/12/2016</t>
  </si>
  <si>
    <t>Pagamento 11/01/2018</t>
  </si>
  <si>
    <t>febbraio</t>
  </si>
  <si>
    <t>marzo</t>
  </si>
</sst>
</file>

<file path=xl/styles.xml><?xml version="1.0" encoding="utf-8"?>
<styleSheet xmlns="http://schemas.openxmlformats.org/spreadsheetml/2006/main">
  <numFmts count="4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[$€-410]\ * #,##0.00_-;\-[$€-410]\ * #,##0.00_-;_-[$€-410]\ * &quot;-&quot;??_-;_-@_-"/>
    <numFmt numFmtId="167" formatCode="[$-410]d\ mmmm\ yyyy;@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u val="singleAccounting"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165" fontId="0" fillId="0" borderId="0" xfId="1" applyFont="1"/>
    <xf numFmtId="165" fontId="2" fillId="0" borderId="0" xfId="1" applyFont="1"/>
    <xf numFmtId="165" fontId="0" fillId="0" borderId="1" xfId="1" applyFont="1" applyBorder="1"/>
    <xf numFmtId="165" fontId="2" fillId="0" borderId="0" xfId="1" applyFont="1" applyBorder="1"/>
    <xf numFmtId="0" fontId="0" fillId="0" borderId="0" xfId="0" applyAlignment="1">
      <alignment vertical="justify"/>
    </xf>
    <xf numFmtId="165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166" fontId="0" fillId="0" borderId="0" xfId="0" applyNumberFormat="1" applyAlignment="1">
      <alignment vertical="center"/>
    </xf>
    <xf numFmtId="166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2" applyFont="1" applyAlignment="1">
      <alignment horizontal="center" vertical="center"/>
    </xf>
    <xf numFmtId="164" fontId="2" fillId="0" borderId="0" xfId="2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4" fontId="0" fillId="0" borderId="0" xfId="2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Border="1" applyAlignment="1">
      <alignment vertical="center"/>
    </xf>
    <xf numFmtId="164" fontId="4" fillId="0" borderId="0" xfId="2" applyFon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2" fontId="0" fillId="0" borderId="1" xfId="0" applyNumberForma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0" borderId="0" xfId="0" applyNumberFormat="1" applyFont="1" applyBorder="1" applyAlignment="1">
      <alignment vertical="center"/>
    </xf>
    <xf numFmtId="166" fontId="0" fillId="0" borderId="0" xfId="0" applyNumberFormat="1" applyAlignment="1">
      <alignment horizontal="center" vertical="justify"/>
    </xf>
    <xf numFmtId="166" fontId="0" fillId="0" borderId="0" xfId="0" applyNumberFormat="1" applyBorder="1" applyAlignment="1">
      <alignment vertical="center"/>
    </xf>
    <xf numFmtId="0" fontId="2" fillId="0" borderId="0" xfId="0" applyFont="1" applyAlignment="1">
      <alignment horizontal="left" vertical="justify"/>
    </xf>
    <xf numFmtId="0" fontId="0" fillId="0" borderId="0" xfId="0" applyBorder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0" borderId="0" xfId="0" applyNumberFormat="1" applyAlignment="1">
      <alignment horizontal="left" vertical="center"/>
    </xf>
    <xf numFmtId="166" fontId="6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opLeftCell="F1" workbookViewId="0">
      <selection activeCell="R18" sqref="R18"/>
    </sheetView>
  </sheetViews>
  <sheetFormatPr defaultRowHeight="15"/>
  <cols>
    <col min="2" max="2" width="10.5703125" style="1" bestFit="1" customWidth="1"/>
    <col min="9" max="9" width="10.5703125" style="1" bestFit="1" customWidth="1"/>
    <col min="10" max="10" width="36.5703125" customWidth="1"/>
  </cols>
  <sheetData>
    <row r="2" spans="1:10">
      <c r="A2">
        <v>2016</v>
      </c>
    </row>
    <row r="4" spans="1:10">
      <c r="B4" s="1">
        <v>16979.28</v>
      </c>
      <c r="C4" t="s">
        <v>0</v>
      </c>
      <c r="I4" s="2">
        <v>27399.86</v>
      </c>
      <c r="J4" t="s">
        <v>4</v>
      </c>
    </row>
    <row r="6" spans="1:10">
      <c r="B6" s="1">
        <f>1200*12</f>
        <v>14400</v>
      </c>
      <c r="C6" t="s">
        <v>1</v>
      </c>
      <c r="I6" s="1">
        <v>-16979.28</v>
      </c>
      <c r="J6" t="s">
        <v>0</v>
      </c>
    </row>
    <row r="8" spans="1:10">
      <c r="B8" s="1">
        <f>B4-B6</f>
        <v>2579.2799999999988</v>
      </c>
      <c r="C8" t="s">
        <v>2</v>
      </c>
      <c r="I8" s="2">
        <f>SUM(I4:I7)</f>
        <v>10420.580000000002</v>
      </c>
      <c r="J8" t="s">
        <v>5</v>
      </c>
    </row>
    <row r="10" spans="1:10">
      <c r="I10" s="1">
        <v>-6000</v>
      </c>
      <c r="J10" t="s">
        <v>3</v>
      </c>
    </row>
    <row r="12" spans="1:10">
      <c r="I12" s="2">
        <f>SUM(I8:I11)</f>
        <v>4420.5800000000017</v>
      </c>
      <c r="J12" t="s">
        <v>6</v>
      </c>
    </row>
    <row r="13" spans="1:10">
      <c r="I13" s="3">
        <v>16979.28</v>
      </c>
      <c r="J13" t="s">
        <v>7</v>
      </c>
    </row>
    <row r="14" spans="1:10">
      <c r="I14" s="4">
        <f>SUM(I12:I13)</f>
        <v>21399.86</v>
      </c>
      <c r="J14" t="s">
        <v>8</v>
      </c>
    </row>
    <row r="15" spans="1:10">
      <c r="I15" s="1">
        <v>-3600</v>
      </c>
      <c r="J15" t="s">
        <v>9</v>
      </c>
    </row>
    <row r="16" spans="1:10">
      <c r="I16" s="3">
        <v>-1200</v>
      </c>
      <c r="J16" t="s">
        <v>10</v>
      </c>
    </row>
    <row r="17" spans="9:10">
      <c r="I17" s="2">
        <f>SUM(I14:I16)</f>
        <v>16599.86</v>
      </c>
      <c r="J17" t="s">
        <v>11</v>
      </c>
    </row>
    <row r="18" spans="9:10" ht="45">
      <c r="I18" s="6">
        <v>-2579.2800000000002</v>
      </c>
      <c r="J18" s="5" t="s">
        <v>12</v>
      </c>
    </row>
    <row r="19" spans="9:10">
      <c r="I19" s="1">
        <f>SUM(I17:I18)</f>
        <v>14020.58</v>
      </c>
      <c r="J19" t="s">
        <v>13</v>
      </c>
    </row>
  </sheetData>
  <phoneticPr fontId="5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2"/>
  <sheetViews>
    <sheetView tabSelected="1" topLeftCell="A111" zoomScale="80" zoomScaleNormal="80" workbookViewId="0">
      <selection activeCell="L116" sqref="L116"/>
    </sheetView>
  </sheetViews>
  <sheetFormatPr defaultRowHeight="24.95" customHeight="1"/>
  <cols>
    <col min="1" max="1" width="15.7109375" style="8" customWidth="1"/>
    <col min="2" max="3" width="15.7109375" style="13" customWidth="1"/>
    <col min="4" max="4" width="15.7109375" style="7" customWidth="1"/>
    <col min="5" max="5" width="15.7109375" style="18" customWidth="1"/>
    <col min="6" max="6" width="15.7109375" style="13" customWidth="1"/>
    <col min="7" max="8" width="17.7109375" style="7" customWidth="1"/>
    <col min="9" max="16384" width="9.140625" style="7"/>
  </cols>
  <sheetData>
    <row r="1" spans="1:6" ht="24.95" customHeight="1">
      <c r="A1" s="40" t="s">
        <v>14</v>
      </c>
      <c r="B1" s="41"/>
      <c r="C1" s="41"/>
      <c r="D1" s="42"/>
    </row>
    <row r="2" spans="1:6" ht="24.95" customHeight="1">
      <c r="A2" s="9"/>
    </row>
    <row r="3" spans="1:6" s="17" customFormat="1" ht="24.95" customHeight="1">
      <c r="A3" s="15" t="s">
        <v>15</v>
      </c>
      <c r="B3" s="43" t="s">
        <v>30</v>
      </c>
      <c r="C3" s="43"/>
      <c r="D3" s="43"/>
      <c r="E3" s="19" t="s">
        <v>32</v>
      </c>
      <c r="F3" s="22" t="s">
        <v>31</v>
      </c>
    </row>
    <row r="4" spans="1:6" s="17" customFormat="1" ht="24.95" customHeight="1">
      <c r="A4" s="15"/>
      <c r="B4" s="16" t="s">
        <v>28</v>
      </c>
      <c r="C4" s="16"/>
      <c r="D4" s="17" t="s">
        <v>29</v>
      </c>
      <c r="E4" s="20"/>
      <c r="F4" s="16"/>
    </row>
    <row r="5" spans="1:6" ht="24.95" customHeight="1">
      <c r="A5" s="12" t="s">
        <v>16</v>
      </c>
      <c r="B5" s="13">
        <v>650</v>
      </c>
      <c r="D5" s="27">
        <v>52.85</v>
      </c>
      <c r="E5" s="21"/>
    </row>
    <row r="6" spans="1:6" ht="24.95" customHeight="1">
      <c r="A6" s="12" t="s">
        <v>17</v>
      </c>
      <c r="B6" s="13">
        <v>650</v>
      </c>
      <c r="D6" s="27">
        <v>52.85</v>
      </c>
      <c r="E6" s="21">
        <v>41685</v>
      </c>
      <c r="F6" s="13">
        <v>707</v>
      </c>
    </row>
    <row r="7" spans="1:6" ht="24.95" customHeight="1">
      <c r="A7" s="12" t="s">
        <v>18</v>
      </c>
      <c r="B7" s="13">
        <v>650</v>
      </c>
      <c r="D7" s="27">
        <v>52.85</v>
      </c>
      <c r="E7" s="21">
        <v>41713</v>
      </c>
      <c r="F7" s="13">
        <v>706.85</v>
      </c>
    </row>
    <row r="8" spans="1:6" ht="24.95" customHeight="1">
      <c r="A8" s="12" t="s">
        <v>19</v>
      </c>
      <c r="B8" s="13">
        <v>650</v>
      </c>
      <c r="D8" s="27">
        <v>52.85</v>
      </c>
      <c r="E8" s="21">
        <v>41744</v>
      </c>
      <c r="F8" s="13">
        <v>818.41</v>
      </c>
    </row>
    <row r="9" spans="1:6" ht="24.95" customHeight="1">
      <c r="A9" s="12" t="s">
        <v>20</v>
      </c>
      <c r="B9" s="13">
        <v>650</v>
      </c>
      <c r="D9" s="27">
        <v>52.85</v>
      </c>
      <c r="E9" s="21">
        <v>41774</v>
      </c>
      <c r="F9" s="13">
        <v>713</v>
      </c>
    </row>
    <row r="10" spans="1:6" ht="24.95" customHeight="1">
      <c r="A10" s="12" t="s">
        <v>21</v>
      </c>
      <c r="B10" s="13">
        <v>650</v>
      </c>
      <c r="D10" s="27">
        <v>52.85</v>
      </c>
      <c r="E10" s="21">
        <v>41805</v>
      </c>
      <c r="F10" s="13">
        <v>713</v>
      </c>
    </row>
    <row r="11" spans="1:6" ht="24.95" customHeight="1">
      <c r="A11" s="12" t="s">
        <v>22</v>
      </c>
      <c r="B11" s="13">
        <v>826.97</v>
      </c>
      <c r="D11" s="27">
        <v>52.85</v>
      </c>
      <c r="E11" s="21">
        <v>41835</v>
      </c>
      <c r="F11" s="13">
        <v>713</v>
      </c>
    </row>
    <row r="12" spans="1:6" ht="24.95" customHeight="1">
      <c r="A12" s="12" t="s">
        <v>23</v>
      </c>
      <c r="B12" s="13">
        <v>826.97</v>
      </c>
      <c r="D12" s="27">
        <v>52.85</v>
      </c>
      <c r="E12" s="21">
        <v>41866</v>
      </c>
      <c r="F12" s="13">
        <v>713</v>
      </c>
    </row>
    <row r="13" spans="1:6" ht="24.95" customHeight="1">
      <c r="A13" s="12" t="s">
        <v>24</v>
      </c>
      <c r="B13" s="13">
        <v>826.97</v>
      </c>
      <c r="D13" s="27">
        <v>52.85</v>
      </c>
      <c r="E13" s="21">
        <v>41897</v>
      </c>
      <c r="F13" s="13">
        <v>713</v>
      </c>
    </row>
    <row r="14" spans="1:6" ht="24.95" customHeight="1">
      <c r="A14" s="12" t="s">
        <v>25</v>
      </c>
      <c r="B14" s="13">
        <v>826.97</v>
      </c>
      <c r="D14" s="27">
        <v>52.85</v>
      </c>
      <c r="E14" s="21">
        <v>41927</v>
      </c>
      <c r="F14" s="13">
        <v>713</v>
      </c>
    </row>
    <row r="15" spans="1:6" ht="24.95" customHeight="1">
      <c r="A15" s="12" t="s">
        <v>26</v>
      </c>
      <c r="B15" s="13">
        <v>826.97</v>
      </c>
      <c r="D15" s="27">
        <v>52.85</v>
      </c>
      <c r="E15" s="21">
        <v>41958</v>
      </c>
      <c r="F15" s="13">
        <v>713</v>
      </c>
    </row>
    <row r="16" spans="1:6" ht="24.95" customHeight="1">
      <c r="A16" s="12" t="s">
        <v>27</v>
      </c>
      <c r="B16" s="26">
        <v>826.97</v>
      </c>
      <c r="C16" s="33"/>
      <c r="D16" s="28">
        <v>52.85</v>
      </c>
      <c r="E16" s="21">
        <v>41988</v>
      </c>
      <c r="F16" s="26">
        <v>713</v>
      </c>
    </row>
    <row r="17" spans="1:6" s="11" customFormat="1" ht="24.95" customHeight="1">
      <c r="A17" s="23"/>
      <c r="B17" s="24">
        <f>SUM(B5:B16)</f>
        <v>8861.8200000000015</v>
      </c>
      <c r="C17" s="24"/>
      <c r="D17" s="29">
        <f>SUM(D5:D16)</f>
        <v>634.20000000000016</v>
      </c>
      <c r="E17" s="25"/>
      <c r="F17" s="24">
        <f>SUM(F6:F16)</f>
        <v>7936.26</v>
      </c>
    </row>
    <row r="18" spans="1:6" ht="24.95" customHeight="1">
      <c r="A18" s="10"/>
    </row>
    <row r="19" spans="1:6" ht="30">
      <c r="A19" s="34" t="s">
        <v>37</v>
      </c>
      <c r="B19" s="14">
        <f>SUM(B17+D17)</f>
        <v>9496.0200000000023</v>
      </c>
      <c r="C19" s="14"/>
      <c r="D19" s="11"/>
      <c r="E19" s="19"/>
      <c r="F19" s="14"/>
    </row>
    <row r="20" spans="1:6" ht="24.95" customHeight="1">
      <c r="A20" s="10" t="s">
        <v>31</v>
      </c>
      <c r="B20" s="30">
        <f>F17*(-1)</f>
        <v>-7936.26</v>
      </c>
      <c r="C20" s="31"/>
    </row>
    <row r="21" spans="1:6" ht="24.95" customHeight="1">
      <c r="A21" s="10"/>
      <c r="B21" s="14">
        <f>SUM(B19:B20)</f>
        <v>1559.760000000002</v>
      </c>
      <c r="C21" s="14"/>
    </row>
    <row r="22" spans="1:6" ht="24.95" customHeight="1">
      <c r="A22" s="10" t="s">
        <v>33</v>
      </c>
      <c r="B22" s="14">
        <v>-713</v>
      </c>
      <c r="C22" s="14"/>
    </row>
    <row r="23" spans="1:6" ht="24.95" customHeight="1">
      <c r="A23" s="10" t="s">
        <v>34</v>
      </c>
      <c r="B23" s="30">
        <v>-713</v>
      </c>
      <c r="C23" s="31"/>
    </row>
    <row r="24" spans="1:6" ht="24.95" customHeight="1">
      <c r="A24" s="10"/>
      <c r="B24" s="14">
        <f>SUM(B21:B23)</f>
        <v>133.76000000000204</v>
      </c>
      <c r="C24" s="14"/>
    </row>
    <row r="25" spans="1:6" ht="24.95" customHeight="1">
      <c r="A25" s="10"/>
    </row>
    <row r="26" spans="1:6" ht="24.95" customHeight="1">
      <c r="A26" s="10"/>
    </row>
    <row r="27" spans="1:6" ht="24.95" customHeight="1">
      <c r="A27" s="10"/>
    </row>
    <row r="28" spans="1:6" ht="24.95" customHeight="1">
      <c r="A28" s="10"/>
    </row>
    <row r="29" spans="1:6" ht="24.95" customHeight="1">
      <c r="A29" s="10"/>
    </row>
    <row r="33" spans="1:9" ht="24.95" customHeight="1">
      <c r="A33" s="15" t="s">
        <v>35</v>
      </c>
      <c r="B33" s="43" t="s">
        <v>30</v>
      </c>
      <c r="C33" s="43"/>
      <c r="D33" s="43"/>
      <c r="E33" s="19" t="s">
        <v>32</v>
      </c>
      <c r="F33" s="22" t="s">
        <v>31</v>
      </c>
    </row>
    <row r="34" spans="1:9" ht="45">
      <c r="A34" s="15"/>
      <c r="B34" s="16" t="s">
        <v>28</v>
      </c>
      <c r="C34" s="32" t="s">
        <v>36</v>
      </c>
      <c r="D34" s="17" t="s">
        <v>29</v>
      </c>
      <c r="E34" s="20"/>
      <c r="F34" s="16"/>
    </row>
    <row r="35" spans="1:9" ht="24.95" customHeight="1">
      <c r="A35" s="12" t="s">
        <v>16</v>
      </c>
      <c r="B35" s="13">
        <v>828.21</v>
      </c>
      <c r="C35" s="13">
        <v>828.21</v>
      </c>
      <c r="D35" s="27">
        <v>52.85</v>
      </c>
      <c r="E35" s="21"/>
    </row>
    <row r="36" spans="1:9" ht="24.95" customHeight="1">
      <c r="A36" s="12" t="s">
        <v>17</v>
      </c>
      <c r="B36" s="13">
        <v>828.21</v>
      </c>
      <c r="C36" s="13">
        <v>828.21</v>
      </c>
      <c r="D36" s="27">
        <v>52.85</v>
      </c>
      <c r="E36" s="21"/>
    </row>
    <row r="37" spans="1:9" ht="24.95" customHeight="1">
      <c r="A37" s="12" t="s">
        <v>18</v>
      </c>
      <c r="B37" s="13">
        <v>828.21</v>
      </c>
      <c r="C37" s="13">
        <v>828.21</v>
      </c>
      <c r="D37" s="27">
        <v>52.85</v>
      </c>
      <c r="E37" s="21">
        <v>42093</v>
      </c>
      <c r="F37" s="13">
        <v>713</v>
      </c>
    </row>
    <row r="38" spans="1:9" ht="24.95" customHeight="1">
      <c r="A38" s="12" t="s">
        <v>19</v>
      </c>
      <c r="B38" s="13">
        <v>728.21</v>
      </c>
      <c r="C38" s="13">
        <v>400</v>
      </c>
      <c r="D38" s="27">
        <v>52.85</v>
      </c>
      <c r="E38" s="21">
        <v>42124</v>
      </c>
      <c r="F38" s="13">
        <v>400</v>
      </c>
    </row>
    <row r="39" spans="1:9" ht="24.95" customHeight="1">
      <c r="A39" s="12" t="s">
        <v>20</v>
      </c>
      <c r="B39" s="13">
        <v>728.21</v>
      </c>
      <c r="C39" s="13">
        <v>400</v>
      </c>
      <c r="D39" s="27">
        <v>52.85</v>
      </c>
      <c r="E39" s="21">
        <v>42155</v>
      </c>
      <c r="F39" s="13">
        <v>400</v>
      </c>
    </row>
    <row r="40" spans="1:9" ht="24.95" customHeight="1">
      <c r="A40" s="12" t="s">
        <v>21</v>
      </c>
      <c r="B40" s="13">
        <v>728.21</v>
      </c>
      <c r="C40" s="13">
        <v>400</v>
      </c>
      <c r="D40" s="27">
        <v>52.85</v>
      </c>
      <c r="E40" s="21">
        <v>42185</v>
      </c>
      <c r="F40" s="13">
        <v>400</v>
      </c>
    </row>
    <row r="41" spans="1:9" ht="24.95" customHeight="1">
      <c r="A41" s="12" t="s">
        <v>22</v>
      </c>
      <c r="B41" s="13">
        <v>728.21</v>
      </c>
      <c r="C41" s="13">
        <v>400</v>
      </c>
      <c r="D41" s="27">
        <v>52.85</v>
      </c>
      <c r="E41" s="21"/>
    </row>
    <row r="42" spans="1:9" ht="24.95" customHeight="1">
      <c r="A42" s="12" t="s">
        <v>23</v>
      </c>
      <c r="B42" s="13">
        <v>728.21</v>
      </c>
      <c r="C42" s="13">
        <v>400</v>
      </c>
      <c r="D42" s="27">
        <v>52.85</v>
      </c>
      <c r="E42" s="21">
        <v>42247</v>
      </c>
      <c r="F42" s="13">
        <v>400</v>
      </c>
    </row>
    <row r="43" spans="1:9" ht="24.95" customHeight="1">
      <c r="A43" s="12" t="s">
        <v>24</v>
      </c>
      <c r="B43" s="13">
        <v>728.21</v>
      </c>
      <c r="C43" s="13">
        <v>400</v>
      </c>
      <c r="D43" s="27">
        <v>52.85</v>
      </c>
      <c r="E43" s="21">
        <v>42264</v>
      </c>
      <c r="F43" s="13">
        <v>400</v>
      </c>
    </row>
    <row r="44" spans="1:9" ht="24.95" customHeight="1">
      <c r="A44" s="12" t="s">
        <v>25</v>
      </c>
      <c r="B44" s="13">
        <v>728.21</v>
      </c>
      <c r="C44" s="13">
        <v>400</v>
      </c>
      <c r="D44" s="27">
        <v>52.85</v>
      </c>
      <c r="E44" s="21">
        <v>42297</v>
      </c>
      <c r="F44" s="13">
        <v>400</v>
      </c>
    </row>
    <row r="45" spans="1:9" ht="24.95" customHeight="1">
      <c r="A45" s="12" t="s">
        <v>26</v>
      </c>
      <c r="B45" s="13">
        <v>728.21</v>
      </c>
      <c r="C45" s="13">
        <v>400</v>
      </c>
      <c r="D45" s="27">
        <v>52.85</v>
      </c>
      <c r="E45" s="21"/>
    </row>
    <row r="46" spans="1:9" ht="24.95" customHeight="1">
      <c r="A46" s="12" t="s">
        <v>27</v>
      </c>
      <c r="B46" s="30">
        <v>728.21</v>
      </c>
      <c r="C46" s="26">
        <v>400</v>
      </c>
      <c r="D46" s="28">
        <v>52.85</v>
      </c>
      <c r="E46" s="21">
        <v>42339</v>
      </c>
      <c r="F46" s="26">
        <v>400</v>
      </c>
    </row>
    <row r="47" spans="1:9" ht="24.95" customHeight="1">
      <c r="A47" s="23"/>
      <c r="B47" s="24">
        <f>SUM(B35:B46)</f>
        <v>9038.52</v>
      </c>
      <c r="C47" s="24">
        <f>SUM(C35:C46)</f>
        <v>6084.63</v>
      </c>
      <c r="D47" s="29">
        <f>SUM(D35:D46)</f>
        <v>634.20000000000016</v>
      </c>
      <c r="E47" s="25"/>
      <c r="F47" s="24">
        <f>SUM(F36:F46)</f>
        <v>3513</v>
      </c>
    </row>
    <row r="48" spans="1:9" ht="24.95" customHeight="1">
      <c r="A48" s="10"/>
      <c r="G48" s="35"/>
      <c r="H48" s="35"/>
      <c r="I48" s="35"/>
    </row>
    <row r="49" spans="1:9" ht="30">
      <c r="A49" s="34" t="s">
        <v>37</v>
      </c>
      <c r="B49" s="14">
        <f>SUM(C47+D47)</f>
        <v>6718.83</v>
      </c>
      <c r="C49" s="14"/>
      <c r="D49" s="11"/>
      <c r="E49" s="19"/>
      <c r="F49" s="14"/>
      <c r="G49" s="35"/>
      <c r="H49" s="35"/>
      <c r="I49" s="35"/>
    </row>
    <row r="50" spans="1:9" ht="24.95" customHeight="1">
      <c r="A50" s="10" t="s">
        <v>31</v>
      </c>
      <c r="B50" s="30">
        <f>F47*(-1)</f>
        <v>-3513</v>
      </c>
      <c r="C50" s="31"/>
      <c r="G50" s="35"/>
      <c r="H50" s="35"/>
      <c r="I50" s="35"/>
    </row>
    <row r="51" spans="1:9" ht="24.95" customHeight="1">
      <c r="A51" s="10"/>
      <c r="B51" s="14">
        <f>SUM(B49:B50)</f>
        <v>3205.83</v>
      </c>
      <c r="C51" s="14"/>
      <c r="G51" s="35"/>
      <c r="H51" s="35"/>
      <c r="I51" s="35"/>
    </row>
    <row r="52" spans="1:9" ht="24.95" customHeight="1">
      <c r="A52" s="10" t="s">
        <v>38</v>
      </c>
      <c r="B52" s="14">
        <v>-400</v>
      </c>
      <c r="C52" s="14"/>
      <c r="G52" s="35"/>
      <c r="H52" s="35"/>
      <c r="I52" s="35"/>
    </row>
    <row r="53" spans="1:9" ht="24.95" customHeight="1">
      <c r="A53" s="10" t="s">
        <v>39</v>
      </c>
      <c r="B53" s="14">
        <v>-400</v>
      </c>
      <c r="C53" s="14"/>
      <c r="G53" s="35"/>
      <c r="H53" s="35"/>
      <c r="I53" s="35"/>
    </row>
    <row r="54" spans="1:9" ht="24.95" customHeight="1">
      <c r="A54" s="10" t="s">
        <v>40</v>
      </c>
      <c r="B54" s="14">
        <v>-400</v>
      </c>
      <c r="C54" s="14"/>
      <c r="G54" s="35"/>
      <c r="H54" s="35"/>
      <c r="I54" s="35"/>
    </row>
    <row r="55" spans="1:9" ht="24.95" customHeight="1">
      <c r="A55" s="10" t="s">
        <v>41</v>
      </c>
      <c r="B55" s="30">
        <v>-400</v>
      </c>
      <c r="C55" s="31"/>
      <c r="G55" s="35"/>
      <c r="H55" s="35"/>
      <c r="I55" s="35"/>
    </row>
    <row r="56" spans="1:9" ht="24.95" customHeight="1">
      <c r="A56" s="10"/>
      <c r="B56" s="14">
        <f>SUM(B51:B55)</f>
        <v>1605.83</v>
      </c>
      <c r="C56" s="14" t="s">
        <v>42</v>
      </c>
    </row>
    <row r="57" spans="1:9" ht="24.95" customHeight="1">
      <c r="B57" s="31">
        <f>+B47+D47-F47+B52+B53+B54+B55</f>
        <v>4559.7200000000012</v>
      </c>
      <c r="C57" s="14" t="s">
        <v>43</v>
      </c>
      <c r="D57" s="11"/>
    </row>
    <row r="58" spans="1:9" ht="24.95" customHeight="1">
      <c r="B58" s="14"/>
      <c r="C58" s="14"/>
    </row>
    <row r="63" spans="1:9" ht="24.95" customHeight="1">
      <c r="A63" s="15" t="s">
        <v>44</v>
      </c>
      <c r="B63" s="43" t="s">
        <v>30</v>
      </c>
      <c r="C63" s="43"/>
      <c r="D63" s="43"/>
      <c r="E63" s="19" t="s">
        <v>32</v>
      </c>
      <c r="F63" s="22" t="s">
        <v>31</v>
      </c>
    </row>
    <row r="64" spans="1:9" ht="45">
      <c r="A64" s="15"/>
      <c r="B64" s="16" t="s">
        <v>28</v>
      </c>
      <c r="C64" s="32" t="s">
        <v>36</v>
      </c>
      <c r="D64" s="17" t="s">
        <v>29</v>
      </c>
      <c r="E64" s="20"/>
      <c r="F64" s="16"/>
    </row>
    <row r="65" spans="1:8" ht="24.95" customHeight="1">
      <c r="A65" s="12" t="s">
        <v>16</v>
      </c>
      <c r="B65" s="13">
        <v>728.21</v>
      </c>
      <c r="C65" s="13">
        <v>400</v>
      </c>
      <c r="D65" s="27">
        <v>52.85</v>
      </c>
      <c r="E65" s="21"/>
    </row>
    <row r="66" spans="1:8" ht="24.95" customHeight="1">
      <c r="A66" s="12" t="s">
        <v>17</v>
      </c>
      <c r="B66" s="13">
        <v>728.21</v>
      </c>
      <c r="C66" s="13">
        <v>400</v>
      </c>
      <c r="D66" s="27">
        <v>52.85</v>
      </c>
      <c r="E66" s="21"/>
    </row>
    <row r="67" spans="1:8" ht="24.95" customHeight="1">
      <c r="A67" s="12" t="s">
        <v>18</v>
      </c>
      <c r="B67" s="13">
        <v>728.21</v>
      </c>
      <c r="C67" s="13">
        <v>400</v>
      </c>
      <c r="D67" s="27">
        <v>52.85</v>
      </c>
      <c r="E67" s="21"/>
    </row>
    <row r="68" spans="1:8" ht="24.95" customHeight="1">
      <c r="A68" s="12" t="s">
        <v>19</v>
      </c>
      <c r="B68" s="13">
        <v>728.21</v>
      </c>
      <c r="C68" s="13">
        <v>728.21</v>
      </c>
      <c r="D68" s="27">
        <v>52.85</v>
      </c>
      <c r="E68" s="21"/>
    </row>
    <row r="69" spans="1:8" ht="24.95" customHeight="1">
      <c r="A69" s="12" t="s">
        <v>20</v>
      </c>
      <c r="B69" s="13">
        <v>728.21</v>
      </c>
      <c r="C69" s="13">
        <v>728.21</v>
      </c>
      <c r="D69" s="27">
        <v>52.85</v>
      </c>
      <c r="E69" s="21"/>
    </row>
    <row r="70" spans="1:8" ht="24.95" customHeight="1">
      <c r="A70" s="12" t="s">
        <v>21</v>
      </c>
      <c r="B70" s="13">
        <v>728.21</v>
      </c>
      <c r="C70" s="13">
        <v>728.21</v>
      </c>
      <c r="D70" s="27">
        <v>52.85</v>
      </c>
      <c r="E70" s="21">
        <v>42549</v>
      </c>
      <c r="F70" s="13">
        <v>400</v>
      </c>
    </row>
    <row r="71" spans="1:8" ht="24.95" customHeight="1">
      <c r="A71" s="12" t="s">
        <v>22</v>
      </c>
      <c r="B71" s="13">
        <v>728.21</v>
      </c>
      <c r="C71" s="13">
        <v>728.21</v>
      </c>
      <c r="D71" s="27">
        <v>52.85</v>
      </c>
      <c r="E71" s="21"/>
    </row>
    <row r="72" spans="1:8" ht="24.95" customHeight="1">
      <c r="A72" s="12" t="s">
        <v>23</v>
      </c>
      <c r="B72" s="13">
        <v>728.21</v>
      </c>
      <c r="C72" s="13">
        <v>728.21</v>
      </c>
      <c r="D72" s="27">
        <v>52.85</v>
      </c>
      <c r="E72" s="21">
        <v>42586</v>
      </c>
      <c r="F72" s="13">
        <v>400</v>
      </c>
    </row>
    <row r="73" spans="1:8" ht="24.95" customHeight="1">
      <c r="A73" s="12" t="s">
        <v>24</v>
      </c>
      <c r="B73" s="13">
        <v>728.21</v>
      </c>
      <c r="C73" s="13">
        <v>728.21</v>
      </c>
      <c r="D73" s="27">
        <v>52.85</v>
      </c>
      <c r="E73" s="21">
        <v>42632</v>
      </c>
      <c r="F73" s="13">
        <v>400</v>
      </c>
    </row>
    <row r="74" spans="1:8" ht="24.95" customHeight="1">
      <c r="A74" s="12" t="s">
        <v>25</v>
      </c>
      <c r="B74" s="13">
        <v>728.21</v>
      </c>
      <c r="C74" s="13">
        <v>728.21</v>
      </c>
      <c r="D74" s="27">
        <v>52.85</v>
      </c>
      <c r="E74" s="21">
        <v>42646</v>
      </c>
      <c r="F74" s="13">
        <v>400</v>
      </c>
    </row>
    <row r="75" spans="1:8" ht="24.95" customHeight="1">
      <c r="A75" s="12" t="s">
        <v>26</v>
      </c>
      <c r="B75" s="13">
        <v>728.21</v>
      </c>
      <c r="C75" s="13">
        <v>728.21</v>
      </c>
      <c r="D75" s="27">
        <v>52.85</v>
      </c>
      <c r="E75" s="21">
        <v>42677</v>
      </c>
      <c r="F75" s="13">
        <v>400</v>
      </c>
    </row>
    <row r="76" spans="1:8" ht="24.95" customHeight="1">
      <c r="A76" s="12" t="s">
        <v>27</v>
      </c>
      <c r="B76" s="26">
        <v>728.21</v>
      </c>
      <c r="C76" s="26">
        <v>728.21</v>
      </c>
      <c r="D76" s="28">
        <v>52.85</v>
      </c>
      <c r="E76" s="21">
        <v>42705</v>
      </c>
      <c r="F76" s="26">
        <v>400</v>
      </c>
    </row>
    <row r="77" spans="1:8" ht="24.95" customHeight="1">
      <c r="A77" s="23"/>
      <c r="B77" s="24">
        <f>SUM(B65:B76)</f>
        <v>8738.52</v>
      </c>
      <c r="C77" s="24">
        <f>SUM(C65:C76)</f>
        <v>7753.89</v>
      </c>
      <c r="D77" s="29">
        <f>SUM(D65:D76)</f>
        <v>634.20000000000016</v>
      </c>
      <c r="E77" s="25"/>
      <c r="F77" s="24">
        <f>SUM(F66:F76)</f>
        <v>2400</v>
      </c>
    </row>
    <row r="78" spans="1:8" ht="24.95" customHeight="1">
      <c r="A78" s="10"/>
      <c r="H78" s="13"/>
    </row>
    <row r="79" spans="1:8" ht="30">
      <c r="A79" s="34" t="s">
        <v>37</v>
      </c>
      <c r="B79" s="14">
        <f>SUM(C77+D77)</f>
        <v>8388.09</v>
      </c>
      <c r="C79" s="14"/>
      <c r="D79" s="11"/>
      <c r="E79" s="19"/>
      <c r="F79" s="14"/>
    </row>
    <row r="80" spans="1:8" ht="24.95" customHeight="1">
      <c r="A80" s="10" t="s">
        <v>31</v>
      </c>
      <c r="B80" s="30">
        <f>F77*(-1)</f>
        <v>-2400</v>
      </c>
      <c r="C80" s="31"/>
    </row>
    <row r="81" spans="1:6" ht="24.95" customHeight="1">
      <c r="A81" s="10"/>
      <c r="B81" s="14">
        <f>SUM(B79:B80)</f>
        <v>5988.09</v>
      </c>
      <c r="C81" s="14" t="s">
        <v>45</v>
      </c>
    </row>
    <row r="82" spans="1:6" ht="24.95" customHeight="1">
      <c r="A82" s="10"/>
      <c r="B82" s="14">
        <f>+B77+D77-F77</f>
        <v>6972.7200000000012</v>
      </c>
      <c r="C82" s="14" t="s">
        <v>43</v>
      </c>
    </row>
    <row r="83" spans="1:6" ht="24.95" customHeight="1">
      <c r="B83" s="31"/>
      <c r="C83" s="7"/>
      <c r="D83" s="11"/>
    </row>
    <row r="93" spans="1:6" ht="24.95" customHeight="1">
      <c r="A93" s="15" t="s">
        <v>46</v>
      </c>
      <c r="B93" s="43" t="s">
        <v>30</v>
      </c>
      <c r="C93" s="43"/>
      <c r="D93" s="43"/>
      <c r="E93" s="19" t="s">
        <v>32</v>
      </c>
      <c r="F93" s="22" t="s">
        <v>31</v>
      </c>
    </row>
    <row r="94" spans="1:6" ht="15">
      <c r="A94" s="15"/>
      <c r="B94" s="16" t="s">
        <v>28</v>
      </c>
      <c r="C94" s="32"/>
      <c r="D94" s="17" t="s">
        <v>29</v>
      </c>
      <c r="E94" s="20"/>
      <c r="F94" s="16"/>
    </row>
    <row r="95" spans="1:6" ht="24.95" customHeight="1">
      <c r="A95" s="12" t="s">
        <v>16</v>
      </c>
      <c r="B95" s="13">
        <v>728.21</v>
      </c>
      <c r="D95" s="27">
        <v>52.85</v>
      </c>
      <c r="E95" s="21">
        <v>42737</v>
      </c>
      <c r="F95" s="13">
        <v>400</v>
      </c>
    </row>
    <row r="96" spans="1:6" ht="24.95" customHeight="1">
      <c r="A96" s="12" t="s">
        <v>17</v>
      </c>
      <c r="B96" s="13">
        <v>728.21</v>
      </c>
      <c r="D96" s="27">
        <v>52.85</v>
      </c>
      <c r="E96" s="21">
        <v>42767</v>
      </c>
      <c r="F96" s="13">
        <v>400</v>
      </c>
    </row>
    <row r="97" spans="1:6" ht="24.95" customHeight="1">
      <c r="A97" s="12" t="s">
        <v>18</v>
      </c>
      <c r="B97" s="13">
        <v>728.21</v>
      </c>
      <c r="D97" s="27">
        <v>52.85</v>
      </c>
      <c r="E97" s="21">
        <v>42809</v>
      </c>
      <c r="F97" s="13">
        <v>400</v>
      </c>
    </row>
    <row r="98" spans="1:6" ht="24.95" customHeight="1">
      <c r="A98" s="12" t="s">
        <v>19</v>
      </c>
      <c r="B98" s="13">
        <v>728.21</v>
      </c>
      <c r="D98" s="27">
        <v>52.85</v>
      </c>
      <c r="E98" s="21">
        <v>42843</v>
      </c>
      <c r="F98" s="13">
        <v>400</v>
      </c>
    </row>
    <row r="99" spans="1:6" ht="24.95" customHeight="1">
      <c r="A99" s="12" t="s">
        <v>20</v>
      </c>
      <c r="B99" s="13">
        <v>728.21</v>
      </c>
      <c r="D99" s="27">
        <v>52.85</v>
      </c>
      <c r="E99" s="21">
        <v>42866</v>
      </c>
      <c r="F99" s="13">
        <v>400</v>
      </c>
    </row>
    <row r="100" spans="1:6" ht="24.95" customHeight="1">
      <c r="A100" s="12" t="s">
        <v>21</v>
      </c>
      <c r="B100" s="13">
        <v>728.21</v>
      </c>
      <c r="D100" s="27">
        <v>52.85</v>
      </c>
      <c r="E100" s="21">
        <v>42899</v>
      </c>
      <c r="F100" s="13">
        <v>400</v>
      </c>
    </row>
    <row r="101" spans="1:6" ht="24.95" customHeight="1">
      <c r="A101" s="12" t="s">
        <v>22</v>
      </c>
      <c r="B101" s="13">
        <v>728.21</v>
      </c>
      <c r="D101" s="27">
        <v>52.85</v>
      </c>
      <c r="E101" s="21">
        <v>42930</v>
      </c>
      <c r="F101" s="13">
        <v>400</v>
      </c>
    </row>
    <row r="102" spans="1:6" ht="24.95" customHeight="1">
      <c r="A102" s="12" t="s">
        <v>23</v>
      </c>
      <c r="B102" s="13">
        <v>728.21</v>
      </c>
      <c r="D102" s="27">
        <v>52.85</v>
      </c>
      <c r="E102" s="21">
        <v>42958</v>
      </c>
      <c r="F102" s="13">
        <v>400</v>
      </c>
    </row>
    <row r="103" spans="1:6" ht="24.95" customHeight="1">
      <c r="A103" s="12" t="s">
        <v>24</v>
      </c>
      <c r="B103" s="13">
        <v>728.21</v>
      </c>
      <c r="D103" s="27">
        <v>52.85</v>
      </c>
      <c r="E103" s="21">
        <v>42989</v>
      </c>
      <c r="F103" s="13">
        <v>400</v>
      </c>
    </row>
    <row r="104" spans="1:6" ht="24.95" customHeight="1">
      <c r="A104" s="12" t="s">
        <v>25</v>
      </c>
      <c r="B104" s="13">
        <v>728.21</v>
      </c>
      <c r="D104" s="27">
        <v>52.85</v>
      </c>
      <c r="E104" s="21">
        <v>43032</v>
      </c>
      <c r="F104" s="13">
        <v>400</v>
      </c>
    </row>
    <row r="105" spans="1:6" ht="24.95" customHeight="1">
      <c r="A105" s="12" t="s">
        <v>26</v>
      </c>
      <c r="B105" s="13">
        <v>728.21</v>
      </c>
      <c r="D105" s="27">
        <v>52.85</v>
      </c>
      <c r="E105" s="21">
        <v>43052</v>
      </c>
      <c r="F105" s="13">
        <v>400</v>
      </c>
    </row>
    <row r="106" spans="1:6" ht="24.95" customHeight="1">
      <c r="A106" s="12" t="s">
        <v>27</v>
      </c>
      <c r="B106" s="26">
        <v>728.21</v>
      </c>
      <c r="C106" s="33"/>
      <c r="D106" s="28">
        <v>52.85</v>
      </c>
      <c r="E106" s="21">
        <v>43083</v>
      </c>
      <c r="F106" s="26">
        <v>400</v>
      </c>
    </row>
    <row r="107" spans="1:6" ht="24.95" customHeight="1">
      <c r="A107" s="23"/>
      <c r="B107" s="24">
        <f>SUM(B95:B106)</f>
        <v>8738.52</v>
      </c>
      <c r="C107" s="24"/>
      <c r="D107" s="29">
        <f>SUM(D95:D106)</f>
        <v>634.20000000000016</v>
      </c>
      <c r="E107" s="25"/>
      <c r="F107" s="24">
        <f>SUM(F95:F106)</f>
        <v>4800</v>
      </c>
    </row>
    <row r="108" spans="1:6" ht="24.95" customHeight="1">
      <c r="A108" s="10"/>
    </row>
    <row r="109" spans="1:6" ht="30">
      <c r="A109" s="34" t="s">
        <v>37</v>
      </c>
      <c r="B109" s="14">
        <f>SUM(B107+D107)</f>
        <v>9372.7200000000012</v>
      </c>
      <c r="C109" s="14"/>
      <c r="D109" s="11"/>
      <c r="E109" s="19"/>
      <c r="F109" s="14"/>
    </row>
    <row r="110" spans="1:6" ht="24.95" customHeight="1">
      <c r="A110" s="10" t="s">
        <v>31</v>
      </c>
      <c r="B110" s="30">
        <f>F107*(-1)</f>
        <v>-4800</v>
      </c>
      <c r="C110" s="31"/>
    </row>
    <row r="111" spans="1:6" ht="24.95" customHeight="1">
      <c r="A111" s="10"/>
      <c r="B111" s="14">
        <f>SUM(B109:B110)</f>
        <v>4572.7200000000012</v>
      </c>
      <c r="C111" s="14" t="s">
        <v>43</v>
      </c>
    </row>
    <row r="114" spans="1:3" ht="24.95" customHeight="1">
      <c r="A114" s="39" t="s">
        <v>48</v>
      </c>
      <c r="B114" s="39"/>
      <c r="C114" s="13">
        <f>B57</f>
        <v>4559.7200000000012</v>
      </c>
    </row>
    <row r="115" spans="1:3" ht="24.95" customHeight="1">
      <c r="A115" s="39" t="s">
        <v>49</v>
      </c>
      <c r="B115" s="39"/>
      <c r="C115" s="13">
        <f>B82</f>
        <v>6972.7200000000012</v>
      </c>
    </row>
    <row r="116" spans="1:3" ht="24.95" customHeight="1">
      <c r="A116" s="39" t="s">
        <v>47</v>
      </c>
      <c r="B116" s="39"/>
      <c r="C116" s="26">
        <f>B111</f>
        <v>4572.7200000000012</v>
      </c>
    </row>
    <row r="117" spans="1:3" ht="24.95" customHeight="1">
      <c r="B117" s="37"/>
      <c r="C117" s="36">
        <f>SUM(C114:C116)</f>
        <v>16105.160000000003</v>
      </c>
    </row>
    <row r="118" spans="1:3" ht="24.95" customHeight="1">
      <c r="A118" s="8" t="s">
        <v>50</v>
      </c>
      <c r="B118" s="37"/>
      <c r="C118" s="26">
        <v>-400</v>
      </c>
    </row>
    <row r="119" spans="1:3" ht="24.95" customHeight="1">
      <c r="C119" s="36">
        <f>SUM(C117:C118)</f>
        <v>15705.160000000003</v>
      </c>
    </row>
    <row r="120" spans="1:3" ht="24.95" customHeight="1">
      <c r="A120" s="8" t="s">
        <v>51</v>
      </c>
      <c r="C120" s="13">
        <v>-400</v>
      </c>
    </row>
    <row r="121" spans="1:3" ht="24.95" customHeight="1">
      <c r="A121" s="8" t="s">
        <v>52</v>
      </c>
      <c r="C121" s="38">
        <v>-400</v>
      </c>
    </row>
    <row r="122" spans="1:3" ht="24.95" customHeight="1">
      <c r="C122" s="14">
        <f>SUM(C119:C121)</f>
        <v>14905.160000000003</v>
      </c>
    </row>
  </sheetData>
  <mergeCells count="8">
    <mergeCell ref="A115:B115"/>
    <mergeCell ref="A116:B116"/>
    <mergeCell ref="A1:D1"/>
    <mergeCell ref="B3:D3"/>
    <mergeCell ref="B33:D33"/>
    <mergeCell ref="B63:D63"/>
    <mergeCell ref="B93:D93"/>
    <mergeCell ref="A114:B114"/>
  </mergeCells>
  <phoneticPr fontId="5" type="noConversion"/>
  <pageMargins left="0.39370078740157483" right="0.39370078740157483" top="0.55118110236220474" bottom="0.55118110236220474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7"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SCOCCIA</vt:lpstr>
      <vt:lpstr>Foglio2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segretario.comunale</cp:lastModifiedBy>
  <cp:lastPrinted>2018-04-15T07:53:18Z</cp:lastPrinted>
  <dcterms:created xsi:type="dcterms:W3CDTF">2017-03-29T16:00:30Z</dcterms:created>
  <dcterms:modified xsi:type="dcterms:W3CDTF">2018-05-03T08:34:34Z</dcterms:modified>
</cp:coreProperties>
</file>